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harada\Desktop\57-4\"/>
    </mc:Choice>
  </mc:AlternateContent>
  <xr:revisionPtr revIDLastSave="0" documentId="13_ncr:1_{F2BD4AD2-FA12-4340-9BB6-D4C72C2778E3}" xr6:coauthVersionLast="34" xr6:coauthVersionMax="34" xr10:uidLastSave="{00000000-0000-0000-0000-000000000000}"/>
  <bookViews>
    <workbookView xWindow="0" yWindow="0" windowWidth="20115" windowHeight="9855" xr2:uid="{00000000-000D-0000-FFFF-FFFF00000000}"/>
  </bookViews>
  <sheets>
    <sheet name="付録S2" sheetId="10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0" l="1"/>
  <c r="R38" i="10"/>
  <c r="P39" i="10"/>
  <c r="R39" i="10"/>
  <c r="P41" i="10"/>
  <c r="R41" i="10"/>
  <c r="P43" i="10"/>
  <c r="R43" i="10"/>
  <c r="P44" i="10"/>
  <c r="R44" i="10"/>
  <c r="P45" i="10"/>
  <c r="R45" i="10"/>
  <c r="P46" i="10"/>
  <c r="R46" i="10"/>
  <c r="R37" i="10"/>
  <c r="P37" i="10"/>
  <c r="P26" i="10"/>
  <c r="R26" i="10"/>
  <c r="P27" i="10"/>
  <c r="R27" i="10"/>
  <c r="P28" i="10"/>
  <c r="R28" i="10"/>
  <c r="P30" i="10"/>
  <c r="R30" i="10"/>
  <c r="P32" i="10"/>
  <c r="R32" i="10"/>
  <c r="P33" i="10"/>
  <c r="R33" i="10"/>
  <c r="P34" i="10"/>
  <c r="R34" i="10"/>
  <c r="P35" i="10"/>
  <c r="R35" i="10"/>
  <c r="R25" i="10"/>
  <c r="P25" i="10"/>
  <c r="R23" i="10"/>
  <c r="P23" i="10"/>
  <c r="R22" i="10"/>
  <c r="P22" i="10"/>
  <c r="R20" i="10"/>
  <c r="P20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J15" i="10"/>
  <c r="P15" i="10" s="1"/>
  <c r="L15" i="10"/>
  <c r="R15" i="10"/>
  <c r="H15" i="10"/>
  <c r="H14" i="10"/>
  <c r="H13" i="10"/>
  <c r="H12" i="10"/>
  <c r="H11" i="10"/>
  <c r="J10" i="10"/>
  <c r="L10" i="10"/>
  <c r="R10" i="10" s="1"/>
  <c r="H10" i="10"/>
  <c r="R9" i="10"/>
  <c r="P9" i="10"/>
  <c r="H9" i="10"/>
  <c r="H8" i="10"/>
  <c r="H7" i="10"/>
  <c r="H6" i="10"/>
  <c r="H5" i="10"/>
  <c r="H4" i="10"/>
  <c r="H3" i="10"/>
  <c r="R2" i="10"/>
  <c r="P2" i="10"/>
  <c r="H2" i="10"/>
  <c r="P10" i="10" l="1"/>
</calcChain>
</file>

<file path=xl/sharedStrings.xml><?xml version="1.0" encoding="utf-8"?>
<sst xmlns="http://schemas.openxmlformats.org/spreadsheetml/2006/main" count="272" uniqueCount="137">
  <si>
    <t>南木・中川（2000）</t>
    <rPh sb="0" eb="1">
      <t>ミナミ</t>
    </rPh>
    <rPh sb="1" eb="2">
      <t>キ</t>
    </rPh>
    <rPh sb="3" eb="5">
      <t>ナカガワ</t>
    </rPh>
    <phoneticPr fontId="2"/>
  </si>
  <si>
    <t>粟津湖底</t>
    <rPh sb="0" eb="1">
      <t>アワ</t>
    </rPh>
    <rPh sb="1" eb="2">
      <t>ツ</t>
    </rPh>
    <rPh sb="2" eb="4">
      <t>コテイ</t>
    </rPh>
    <phoneticPr fontId="2"/>
  </si>
  <si>
    <t>縄文早期前半</t>
    <rPh sb="0" eb="2">
      <t>ジョウモン</t>
    </rPh>
    <rPh sb="2" eb="4">
      <t>ソウキ</t>
    </rPh>
    <rPh sb="4" eb="6">
      <t>ゼンハン</t>
    </rPh>
    <phoneticPr fontId="2"/>
  </si>
  <si>
    <t>鳥浜貝塚</t>
    <rPh sb="0" eb="2">
      <t>トリハマ</t>
    </rPh>
    <rPh sb="2" eb="4">
      <t>カイヅカ</t>
    </rPh>
    <phoneticPr fontId="2"/>
  </si>
  <si>
    <t>松本（1979）</t>
    <rPh sb="0" eb="2">
      <t>マツモト</t>
    </rPh>
    <phoneticPr fontId="2"/>
  </si>
  <si>
    <t>縄文前期前半</t>
    <rPh sb="0" eb="2">
      <t>ジョウモン</t>
    </rPh>
    <rPh sb="2" eb="4">
      <t>ゼンキ</t>
    </rPh>
    <rPh sb="4" eb="6">
      <t>ゼンハン</t>
    </rPh>
    <phoneticPr fontId="2"/>
  </si>
  <si>
    <t>花上寺</t>
    <rPh sb="0" eb="1">
      <t>ハナ</t>
    </rPh>
    <rPh sb="1" eb="2">
      <t>カミ</t>
    </rPh>
    <rPh sb="2" eb="3">
      <t>テラ</t>
    </rPh>
    <phoneticPr fontId="2"/>
  </si>
  <si>
    <t>縄文前期後半</t>
    <rPh sb="0" eb="2">
      <t>ジョウモン</t>
    </rPh>
    <rPh sb="2" eb="4">
      <t>ゼンキ</t>
    </rPh>
    <rPh sb="4" eb="6">
      <t>コウハン</t>
    </rPh>
    <phoneticPr fontId="2"/>
  </si>
  <si>
    <t>三内丸山</t>
    <rPh sb="0" eb="2">
      <t>サンナイ</t>
    </rPh>
    <rPh sb="2" eb="4">
      <t>マルヤマ</t>
    </rPh>
    <phoneticPr fontId="2"/>
  </si>
  <si>
    <t>佐々木 (2013)</t>
    <rPh sb="0" eb="3">
      <t>ササキ</t>
    </rPh>
    <phoneticPr fontId="2"/>
  </si>
  <si>
    <t>縄文中期前半</t>
    <rPh sb="0" eb="2">
      <t>ジョウモン</t>
    </rPh>
    <rPh sb="2" eb="4">
      <t>チュウキ</t>
    </rPh>
    <rPh sb="4" eb="6">
      <t>ゼンハン</t>
    </rPh>
    <phoneticPr fontId="2"/>
  </si>
  <si>
    <t>中川（1997）</t>
    <rPh sb="0" eb="2">
      <t>ナカガワ</t>
    </rPh>
    <phoneticPr fontId="2"/>
  </si>
  <si>
    <t>目切</t>
    <rPh sb="0" eb="1">
      <t>メ</t>
    </rPh>
    <rPh sb="1" eb="2">
      <t>キリ</t>
    </rPh>
    <phoneticPr fontId="2"/>
  </si>
  <si>
    <t>下宅部</t>
    <rPh sb="0" eb="1">
      <t>シモ</t>
    </rPh>
    <rPh sb="1" eb="2">
      <t>タク</t>
    </rPh>
    <rPh sb="2" eb="3">
      <t>ブ</t>
    </rPh>
    <phoneticPr fontId="2"/>
  </si>
  <si>
    <t>大月</t>
    <rPh sb="0" eb="2">
      <t>オオツキ</t>
    </rPh>
    <phoneticPr fontId="2"/>
  </si>
  <si>
    <t>松谷（1997）</t>
    <rPh sb="0" eb="2">
      <t>マツタニ</t>
    </rPh>
    <phoneticPr fontId="2"/>
  </si>
  <si>
    <t>田代</t>
    <rPh sb="0" eb="2">
      <t>タシロ</t>
    </rPh>
    <phoneticPr fontId="2"/>
  </si>
  <si>
    <t>野添</t>
    <rPh sb="0" eb="1">
      <t>ノ</t>
    </rPh>
    <rPh sb="1" eb="2">
      <t>ソ</t>
    </rPh>
    <phoneticPr fontId="2"/>
  </si>
  <si>
    <t>上里</t>
    <rPh sb="0" eb="2">
      <t>カミサト</t>
    </rPh>
    <phoneticPr fontId="2"/>
  </si>
  <si>
    <t>縄文晩期前半</t>
    <rPh sb="0" eb="2">
      <t>ジョウモン</t>
    </rPh>
    <rPh sb="2" eb="4">
      <t>バンキ</t>
    </rPh>
    <rPh sb="4" eb="6">
      <t>ゼンハン</t>
    </rPh>
    <phoneticPr fontId="2"/>
  </si>
  <si>
    <t>石の本</t>
    <rPh sb="0" eb="1">
      <t>イシ</t>
    </rPh>
    <rPh sb="2" eb="3">
      <t>モト</t>
    </rPh>
    <phoneticPr fontId="2"/>
  </si>
  <si>
    <t>三谷</t>
    <rPh sb="0" eb="2">
      <t>ミタニ</t>
    </rPh>
    <phoneticPr fontId="2"/>
  </si>
  <si>
    <t>東大門先II</t>
    <rPh sb="0" eb="1">
      <t>ヒガシ</t>
    </rPh>
    <rPh sb="1" eb="3">
      <t>ダイモン</t>
    </rPh>
    <rPh sb="3" eb="4">
      <t>サキ</t>
    </rPh>
    <phoneticPr fontId="2"/>
  </si>
  <si>
    <t>西本ほか (2012)</t>
    <rPh sb="0" eb="2">
      <t>ニシモト</t>
    </rPh>
    <phoneticPr fontId="2"/>
  </si>
  <si>
    <t>久保ほか (2017)</t>
    <rPh sb="0" eb="2">
      <t>クボ</t>
    </rPh>
    <phoneticPr fontId="2"/>
  </si>
  <si>
    <t>小竹</t>
    <rPh sb="0" eb="2">
      <t>オダケ</t>
    </rPh>
    <phoneticPr fontId="2"/>
  </si>
  <si>
    <t>縄文中期中頃</t>
    <rPh sb="0" eb="2">
      <t>ジョウモン</t>
    </rPh>
    <rPh sb="2" eb="4">
      <t>チュウキ</t>
    </rPh>
    <rPh sb="4" eb="6">
      <t>ナカゴロ</t>
    </rPh>
    <phoneticPr fontId="2"/>
  </si>
  <si>
    <t>縄文中期後半</t>
    <rPh sb="0" eb="2">
      <t>ジョウモン</t>
    </rPh>
    <rPh sb="2" eb="4">
      <t>チュウキ</t>
    </rPh>
    <rPh sb="4" eb="6">
      <t>コウハン</t>
    </rPh>
    <phoneticPr fontId="2"/>
  </si>
  <si>
    <t>縄文後期中頃</t>
    <rPh sb="0" eb="2">
      <t>ジョウモン</t>
    </rPh>
    <rPh sb="2" eb="4">
      <t>コウキ</t>
    </rPh>
    <rPh sb="4" eb="6">
      <t>ナカゴロ</t>
    </rPh>
    <phoneticPr fontId="2"/>
  </si>
  <si>
    <t>縄文晩期末</t>
    <rPh sb="0" eb="2">
      <t>ジョウモン</t>
    </rPh>
    <rPh sb="2" eb="4">
      <t>バンキ</t>
    </rPh>
    <rPh sb="4" eb="5">
      <t>マツ</t>
    </rPh>
    <phoneticPr fontId="2"/>
  </si>
  <si>
    <t>桜町</t>
    <rPh sb="0" eb="2">
      <t>サクラマチ</t>
    </rPh>
    <phoneticPr fontId="2"/>
  </si>
  <si>
    <t>大横道上</t>
    <rPh sb="0" eb="2">
      <t>オオヨコ</t>
    </rPh>
    <rPh sb="2" eb="3">
      <t>ミチ</t>
    </rPh>
    <rPh sb="3" eb="4">
      <t>ウエ</t>
    </rPh>
    <phoneticPr fontId="2"/>
  </si>
  <si>
    <t>南尾根</t>
    <rPh sb="0" eb="1">
      <t>ミナミ</t>
    </rPh>
    <rPh sb="1" eb="3">
      <t>オネ</t>
    </rPh>
    <phoneticPr fontId="2"/>
  </si>
  <si>
    <t>山崎第4</t>
    <rPh sb="0" eb="2">
      <t>ヤマサキ</t>
    </rPh>
    <rPh sb="2" eb="3">
      <t>ダイ</t>
    </rPh>
    <phoneticPr fontId="2"/>
  </si>
  <si>
    <t>諸磯b式</t>
    <rPh sb="0" eb="1">
      <t>モロ</t>
    </rPh>
    <rPh sb="1" eb="2">
      <t>イソ</t>
    </rPh>
    <rPh sb="3" eb="4">
      <t>シキ</t>
    </rPh>
    <phoneticPr fontId="2"/>
  </si>
  <si>
    <t>上の平</t>
    <rPh sb="0" eb="1">
      <t>カミ</t>
    </rPh>
    <rPh sb="2" eb="3">
      <t>タイ</t>
    </rPh>
    <phoneticPr fontId="2"/>
  </si>
  <si>
    <t>五領ヶ台式</t>
    <rPh sb="0" eb="1">
      <t>ゴ</t>
    </rPh>
    <rPh sb="1" eb="2">
      <t>リョウ</t>
    </rPh>
    <rPh sb="3" eb="4">
      <t>ダイ</t>
    </rPh>
    <rPh sb="4" eb="5">
      <t>シキ</t>
    </rPh>
    <phoneticPr fontId="2"/>
  </si>
  <si>
    <t>狐森B</t>
    <rPh sb="0" eb="1">
      <t>キツネ</t>
    </rPh>
    <rPh sb="1" eb="2">
      <t>モリ</t>
    </rPh>
    <phoneticPr fontId="2"/>
  </si>
  <si>
    <t>新保式</t>
    <rPh sb="0" eb="2">
      <t>シンポ</t>
    </rPh>
    <rPh sb="2" eb="3">
      <t>シキ</t>
    </rPh>
    <phoneticPr fontId="2"/>
  </si>
  <si>
    <t>田名塩田</t>
    <rPh sb="0" eb="2">
      <t>タナ</t>
    </rPh>
    <rPh sb="2" eb="4">
      <t>シオタ</t>
    </rPh>
    <phoneticPr fontId="2"/>
  </si>
  <si>
    <t>勝坂1式</t>
    <rPh sb="0" eb="1">
      <t>カツ</t>
    </rPh>
    <rPh sb="1" eb="2">
      <t>サカ</t>
    </rPh>
    <rPh sb="3" eb="4">
      <t>シキ</t>
    </rPh>
    <phoneticPr fontId="2"/>
  </si>
  <si>
    <t>酒呑場</t>
    <rPh sb="0" eb="1">
      <t>サケ</t>
    </rPh>
    <rPh sb="1" eb="2">
      <t>ノ</t>
    </rPh>
    <rPh sb="2" eb="3">
      <t>バ</t>
    </rPh>
    <phoneticPr fontId="2"/>
  </si>
  <si>
    <t>藤内式</t>
    <rPh sb="0" eb="2">
      <t>フジウチ</t>
    </rPh>
    <rPh sb="2" eb="3">
      <t>シキ</t>
    </rPh>
    <phoneticPr fontId="2"/>
  </si>
  <si>
    <t>釈迦堂</t>
    <rPh sb="0" eb="3">
      <t>シャカドウ</t>
    </rPh>
    <phoneticPr fontId="2"/>
  </si>
  <si>
    <t>鋳物師屋</t>
    <rPh sb="0" eb="2">
      <t>イモノ</t>
    </rPh>
    <rPh sb="2" eb="3">
      <t>シ</t>
    </rPh>
    <rPh sb="3" eb="4">
      <t>ヤ</t>
    </rPh>
    <phoneticPr fontId="2"/>
  </si>
  <si>
    <t>諏訪原</t>
    <rPh sb="0" eb="2">
      <t>スワ</t>
    </rPh>
    <rPh sb="2" eb="3">
      <t>ハラ</t>
    </rPh>
    <phoneticPr fontId="2"/>
  </si>
  <si>
    <t>石之坪</t>
    <rPh sb="0" eb="1">
      <t>イシ</t>
    </rPh>
    <rPh sb="1" eb="2">
      <t>ノ</t>
    </rPh>
    <rPh sb="2" eb="3">
      <t>ツボ</t>
    </rPh>
    <phoneticPr fontId="2"/>
  </si>
  <si>
    <t>一の沢</t>
    <rPh sb="0" eb="1">
      <t>イチ</t>
    </rPh>
    <rPh sb="2" eb="3">
      <t>サワ</t>
    </rPh>
    <phoneticPr fontId="2"/>
  </si>
  <si>
    <t>西川</t>
    <rPh sb="0" eb="2">
      <t>ニシカワ</t>
    </rPh>
    <phoneticPr fontId="2"/>
  </si>
  <si>
    <t>宮尾根</t>
    <rPh sb="0" eb="1">
      <t>ミヤ</t>
    </rPh>
    <rPh sb="1" eb="3">
      <t>オネ</t>
    </rPh>
    <phoneticPr fontId="2"/>
  </si>
  <si>
    <t>女夫石</t>
    <rPh sb="0" eb="1">
      <t>メ</t>
    </rPh>
    <rPh sb="1" eb="2">
      <t>オット</t>
    </rPh>
    <rPh sb="2" eb="3">
      <t>イシ</t>
    </rPh>
    <phoneticPr fontId="2"/>
  </si>
  <si>
    <t>上南部</t>
    <rPh sb="0" eb="1">
      <t>カミ</t>
    </rPh>
    <rPh sb="1" eb="2">
      <t>ナン</t>
    </rPh>
    <rPh sb="2" eb="3">
      <t>ブ</t>
    </rPh>
    <phoneticPr fontId="2"/>
  </si>
  <si>
    <t>井戸尻式</t>
    <rPh sb="0" eb="2">
      <t>イド</t>
    </rPh>
    <rPh sb="2" eb="3">
      <t>ジリ</t>
    </rPh>
    <rPh sb="3" eb="4">
      <t>シキ</t>
    </rPh>
    <phoneticPr fontId="2"/>
  </si>
  <si>
    <t>曽利II式</t>
    <rPh sb="0" eb="1">
      <t>ソ</t>
    </rPh>
    <rPh sb="1" eb="2">
      <t>リ</t>
    </rPh>
    <rPh sb="4" eb="5">
      <t>シキ</t>
    </rPh>
    <phoneticPr fontId="2"/>
  </si>
  <si>
    <t>曽利式前半</t>
    <rPh sb="0" eb="1">
      <t>ソ</t>
    </rPh>
    <rPh sb="1" eb="2">
      <t>リ</t>
    </rPh>
    <rPh sb="2" eb="3">
      <t>シキ</t>
    </rPh>
    <rPh sb="3" eb="5">
      <t>ゼンハン</t>
    </rPh>
    <phoneticPr fontId="2"/>
  </si>
  <si>
    <t>曽利式後半</t>
    <rPh sb="0" eb="1">
      <t>ソ</t>
    </rPh>
    <rPh sb="1" eb="2">
      <t>リ</t>
    </rPh>
    <rPh sb="2" eb="3">
      <t>シキ</t>
    </rPh>
    <rPh sb="3" eb="5">
      <t>コウハン</t>
    </rPh>
    <phoneticPr fontId="2"/>
  </si>
  <si>
    <t>曽利式？</t>
    <rPh sb="0" eb="1">
      <t>ソ</t>
    </rPh>
    <rPh sb="1" eb="2">
      <t>リ</t>
    </rPh>
    <rPh sb="2" eb="3">
      <t>シキ</t>
    </rPh>
    <phoneticPr fontId="2"/>
  </si>
  <si>
    <t>曽利V式</t>
    <rPh sb="0" eb="1">
      <t>ソ</t>
    </rPh>
    <rPh sb="1" eb="2">
      <t>リ</t>
    </rPh>
    <rPh sb="3" eb="4">
      <t>シキ</t>
    </rPh>
    <phoneticPr fontId="2"/>
  </si>
  <si>
    <t>堀之内式</t>
    <rPh sb="0" eb="3">
      <t>ホリノウチ</t>
    </rPh>
    <rPh sb="3" eb="4">
      <t>シキ</t>
    </rPh>
    <phoneticPr fontId="2"/>
  </si>
  <si>
    <t>天城式</t>
    <rPh sb="0" eb="2">
      <t>アマギ</t>
    </rPh>
    <rPh sb="2" eb="3">
      <t>シキ</t>
    </rPh>
    <phoneticPr fontId="2"/>
  </si>
  <si>
    <t>縄文中期中葉</t>
    <rPh sb="0" eb="2">
      <t>ジョウモン</t>
    </rPh>
    <rPh sb="2" eb="4">
      <t>チュウキ</t>
    </rPh>
    <rPh sb="4" eb="6">
      <t>チュウヨウ</t>
    </rPh>
    <phoneticPr fontId="2"/>
  </si>
  <si>
    <t>縄文中期初頭</t>
    <rPh sb="0" eb="2">
      <t>ジョウモン</t>
    </rPh>
    <rPh sb="2" eb="4">
      <t>チュウキ</t>
    </rPh>
    <rPh sb="4" eb="6">
      <t>ショトウ</t>
    </rPh>
    <phoneticPr fontId="2"/>
  </si>
  <si>
    <t>縄文後期後葉</t>
    <rPh sb="0" eb="2">
      <t>ジョウモン</t>
    </rPh>
    <rPh sb="2" eb="4">
      <t>コウキ</t>
    </rPh>
    <rPh sb="4" eb="5">
      <t>ゴ</t>
    </rPh>
    <rPh sb="5" eb="6">
      <t>ヨウ</t>
    </rPh>
    <phoneticPr fontId="2"/>
  </si>
  <si>
    <t>縄文後期</t>
    <rPh sb="0" eb="2">
      <t>ジョウモン</t>
    </rPh>
    <rPh sb="2" eb="4">
      <t>コウキ</t>
    </rPh>
    <phoneticPr fontId="2"/>
  </si>
  <si>
    <t>遺跡名</t>
    <rPh sb="0" eb="2">
      <t>イセキ</t>
    </rPh>
    <rPh sb="2" eb="3">
      <t>メイ</t>
    </rPh>
    <phoneticPr fontId="2"/>
  </si>
  <si>
    <t>時期</t>
    <rPh sb="0" eb="2">
      <t>ジキ</t>
    </rPh>
    <phoneticPr fontId="2"/>
  </si>
  <si>
    <t>炭素年代
中央値（calBP)</t>
    <rPh sb="0" eb="2">
      <t>タンソ</t>
    </rPh>
    <rPh sb="2" eb="4">
      <t>ネンダイ</t>
    </rPh>
    <rPh sb="5" eb="7">
      <t>チュウオウ</t>
    </rPh>
    <rPh sb="7" eb="8">
      <t>チ</t>
    </rPh>
    <phoneticPr fontId="2"/>
  </si>
  <si>
    <t xml:space="preserve">炭素年代
最小値（calBP) </t>
    <rPh sb="0" eb="2">
      <t>タンソ</t>
    </rPh>
    <rPh sb="2" eb="4">
      <t>ネンダイ</t>
    </rPh>
    <rPh sb="5" eb="8">
      <t>サイショウチ</t>
    </rPh>
    <phoneticPr fontId="2"/>
  </si>
  <si>
    <t xml:space="preserve">炭素年代最大値（calBP) </t>
    <rPh sb="0" eb="2">
      <t>タンソ</t>
    </rPh>
    <rPh sb="2" eb="4">
      <t>ネンダイ</t>
    </rPh>
    <rPh sb="4" eb="6">
      <t>サイダイ</t>
    </rPh>
    <rPh sb="6" eb="7">
      <t>チ</t>
    </rPh>
    <phoneticPr fontId="2"/>
  </si>
  <si>
    <t>個数</t>
    <rPh sb="0" eb="2">
      <t>コスウ</t>
    </rPh>
    <phoneticPr fontId="2"/>
  </si>
  <si>
    <t xml:space="preserve">長さ
平均
(mm) </t>
    <rPh sb="0" eb="1">
      <t>ナガ</t>
    </rPh>
    <rPh sb="3" eb="5">
      <t>ヘイキン</t>
    </rPh>
    <phoneticPr fontId="2"/>
  </si>
  <si>
    <t xml:space="preserve">幅
平均
(mm) </t>
    <rPh sb="0" eb="1">
      <t>ハバ</t>
    </rPh>
    <rPh sb="2" eb="4">
      <t>ヘイキン</t>
    </rPh>
    <phoneticPr fontId="2"/>
  </si>
  <si>
    <t xml:space="preserve">厚さ
平均
(mm) </t>
    <rPh sb="0" eb="1">
      <t>アツ</t>
    </rPh>
    <rPh sb="3" eb="5">
      <t>ヘイキン</t>
    </rPh>
    <phoneticPr fontId="2"/>
  </si>
  <si>
    <t>文献</t>
    <rPh sb="0" eb="1">
      <t>ブン</t>
    </rPh>
    <rPh sb="1" eb="2">
      <t>ケン</t>
    </rPh>
    <phoneticPr fontId="2"/>
  </si>
  <si>
    <t>地域</t>
    <rPh sb="0" eb="2">
      <t>チイキ</t>
    </rPh>
    <phoneticPr fontId="2"/>
  </si>
  <si>
    <t>炭化種子</t>
    <rPh sb="0" eb="2">
      <t>タンカ</t>
    </rPh>
    <rPh sb="2" eb="4">
      <t>シュシ</t>
    </rPh>
    <phoneticPr fontId="2"/>
  </si>
  <si>
    <t>圧痕</t>
    <rPh sb="0" eb="1">
      <t>アツ</t>
    </rPh>
    <rPh sb="1" eb="2">
      <t>コン</t>
    </rPh>
    <phoneticPr fontId="2"/>
  </si>
  <si>
    <t>東京都，東村山市</t>
    <rPh sb="0" eb="3">
      <t>トウキョウト</t>
    </rPh>
    <rPh sb="4" eb="5">
      <t>ヒガシ</t>
    </rPh>
    <rPh sb="5" eb="8">
      <t>ムラヤマシ</t>
    </rPh>
    <phoneticPr fontId="2"/>
  </si>
  <si>
    <t>長野県，原村</t>
    <rPh sb="0" eb="3">
      <t>ナガノケン</t>
    </rPh>
    <rPh sb="4" eb="6">
      <t>ハラムラ</t>
    </rPh>
    <phoneticPr fontId="2"/>
  </si>
  <si>
    <t>富山県，小矢部市</t>
    <rPh sb="0" eb="3">
      <t>トヤマケン</t>
    </rPh>
    <rPh sb="4" eb="5">
      <t>コ</t>
    </rPh>
    <rPh sb="5" eb="6">
      <t>ヤ</t>
    </rPh>
    <rPh sb="6" eb="7">
      <t>ベ</t>
    </rPh>
    <rPh sb="7" eb="8">
      <t>シ</t>
    </rPh>
    <phoneticPr fontId="2"/>
  </si>
  <si>
    <t>山梨県，北杜市</t>
    <rPh sb="0" eb="3">
      <t>ヤマナシケン</t>
    </rPh>
    <rPh sb="4" eb="6">
      <t>ホクト</t>
    </rPh>
    <rPh sb="6" eb="7">
      <t>シ</t>
    </rPh>
    <phoneticPr fontId="2"/>
  </si>
  <si>
    <t>山梨県，韮崎市</t>
    <rPh sb="0" eb="3">
      <t>ヤマナシケン</t>
    </rPh>
    <rPh sb="4" eb="6">
      <t>ニラサキ</t>
    </rPh>
    <rPh sb="6" eb="7">
      <t>シ</t>
    </rPh>
    <phoneticPr fontId="2"/>
  </si>
  <si>
    <t>山梨県，甲府市</t>
    <rPh sb="0" eb="3">
      <t>ヤマナシケン</t>
    </rPh>
    <rPh sb="4" eb="6">
      <t>コウフ</t>
    </rPh>
    <rPh sb="6" eb="7">
      <t>シ</t>
    </rPh>
    <phoneticPr fontId="2"/>
  </si>
  <si>
    <t>中山 (2014)</t>
    <rPh sb="0" eb="2">
      <t>ナカヤマ</t>
    </rPh>
    <phoneticPr fontId="2"/>
  </si>
  <si>
    <t>山梨県，南アルプス市</t>
    <rPh sb="0" eb="3">
      <t>ヤマナシケン</t>
    </rPh>
    <rPh sb="4" eb="5">
      <t>ミナミ</t>
    </rPh>
    <rPh sb="9" eb="10">
      <t>シ</t>
    </rPh>
    <phoneticPr fontId="2"/>
  </si>
  <si>
    <t>中山・佐野 (2015)</t>
    <rPh sb="0" eb="2">
      <t>ナカヤマ</t>
    </rPh>
    <rPh sb="3" eb="5">
      <t>サノ</t>
    </rPh>
    <phoneticPr fontId="2"/>
  </si>
  <si>
    <t>神奈川県，相模原市</t>
    <rPh sb="0" eb="4">
      <t>カナガワケン</t>
    </rPh>
    <rPh sb="5" eb="9">
      <t>サガミハラシ</t>
    </rPh>
    <phoneticPr fontId="2"/>
  </si>
  <si>
    <t>小畑 (2011)</t>
    <rPh sb="0" eb="2">
      <t>オバタ</t>
    </rPh>
    <phoneticPr fontId="2"/>
  </si>
  <si>
    <t>資料の種類</t>
    <rPh sb="0" eb="2">
      <t>シリョウ</t>
    </rPh>
    <rPh sb="3" eb="5">
      <t>シュルイ</t>
    </rPh>
    <phoneticPr fontId="2"/>
  </si>
  <si>
    <t>土器形式</t>
    <rPh sb="0" eb="2">
      <t>ドキ</t>
    </rPh>
    <rPh sb="2" eb="4">
      <t>ケイシキ</t>
    </rPh>
    <phoneticPr fontId="2"/>
  </si>
  <si>
    <t>縄文前期後半－縄文中期前半</t>
    <rPh sb="0" eb="2">
      <t>ジョウモン</t>
    </rPh>
    <rPh sb="2" eb="4">
      <t>ゼンキ</t>
    </rPh>
    <rPh sb="4" eb="6">
      <t>コウハン</t>
    </rPh>
    <rPh sb="7" eb="9">
      <t>ジョウモン</t>
    </rPh>
    <rPh sb="9" eb="11">
      <t>チュウキ</t>
    </rPh>
    <rPh sb="11" eb="13">
      <t>ゼンハン</t>
    </rPh>
    <phoneticPr fontId="2"/>
  </si>
  <si>
    <t>縄文中期末－縄文後期初頭</t>
    <rPh sb="0" eb="2">
      <t>ジョウモン</t>
    </rPh>
    <rPh sb="2" eb="4">
      <t>チュウキ</t>
    </rPh>
    <rPh sb="4" eb="5">
      <t>マツ</t>
    </rPh>
    <rPh sb="6" eb="8">
      <t>ジョウモン</t>
    </rPh>
    <rPh sb="8" eb="10">
      <t>コウキ</t>
    </rPh>
    <rPh sb="10" eb="12">
      <t>ショトウ</t>
    </rPh>
    <phoneticPr fontId="2"/>
  </si>
  <si>
    <t>縄文前期中頃－後半</t>
    <rPh sb="0" eb="2">
      <t>ジョウモン</t>
    </rPh>
    <rPh sb="2" eb="4">
      <t>ゼンキ</t>
    </rPh>
    <rPh sb="4" eb="6">
      <t>ナカゴロ</t>
    </rPh>
    <rPh sb="7" eb="9">
      <t>コウハン</t>
    </rPh>
    <phoneticPr fontId="2"/>
  </si>
  <si>
    <t>縄文前期後葉</t>
    <rPh sb="0" eb="2">
      <t>ジョウモン</t>
    </rPh>
    <rPh sb="2" eb="4">
      <t>ゼンキ</t>
    </rPh>
    <rPh sb="4" eb="6">
      <t>ゴハ</t>
    </rPh>
    <phoneticPr fontId="2"/>
  </si>
  <si>
    <t>縄文中期後葉</t>
    <rPh sb="0" eb="2">
      <t>ジョウモン</t>
    </rPh>
    <rPh sb="2" eb="4">
      <t>チュウキ</t>
    </rPh>
    <rPh sb="4" eb="5">
      <t>ゴ</t>
    </rPh>
    <rPh sb="5" eb="6">
      <t>ヨウ</t>
    </rPh>
    <phoneticPr fontId="2"/>
  </si>
  <si>
    <t>縄文後期後半－晩期前半</t>
    <rPh sb="0" eb="2">
      <t>ジョウモン</t>
    </rPh>
    <rPh sb="2" eb="4">
      <t>コウキ</t>
    </rPh>
    <rPh sb="4" eb="6">
      <t>コウハン</t>
    </rPh>
    <rPh sb="7" eb="9">
      <t>バンキ</t>
    </rPh>
    <rPh sb="9" eb="11">
      <t>ゼンハン</t>
    </rPh>
    <phoneticPr fontId="2"/>
  </si>
  <si>
    <t>曽利III－曽利IV式</t>
    <rPh sb="0" eb="1">
      <t>ソ</t>
    </rPh>
    <rPh sb="1" eb="2">
      <t>リ</t>
    </rPh>
    <rPh sb="6" eb="7">
      <t>ソ</t>
    </rPh>
    <rPh sb="7" eb="8">
      <t>リ</t>
    </rPh>
    <rPh sb="10" eb="11">
      <t>シキ</t>
    </rPh>
    <phoneticPr fontId="2"/>
  </si>
  <si>
    <t>曽利I－曽利II式</t>
    <rPh sb="0" eb="1">
      <t>ソ</t>
    </rPh>
    <rPh sb="1" eb="2">
      <t>リ</t>
    </rPh>
    <rPh sb="4" eb="5">
      <t>ソ</t>
    </rPh>
    <rPh sb="5" eb="6">
      <t>リ</t>
    </rPh>
    <rPh sb="8" eb="9">
      <t>シキ</t>
    </rPh>
    <phoneticPr fontId="2"/>
  </si>
  <si>
    <t>藤内－井戸尻式</t>
    <rPh sb="0" eb="2">
      <t>フジウチ</t>
    </rPh>
    <rPh sb="3" eb="5">
      <t>イド</t>
    </rPh>
    <rPh sb="5" eb="6">
      <t>ジリ</t>
    </rPh>
    <rPh sb="6" eb="7">
      <t>シキ</t>
    </rPh>
    <phoneticPr fontId="2"/>
  </si>
  <si>
    <t>朝日 C－ 福浦上層式</t>
    <rPh sb="0" eb="2">
      <t>アサヒ</t>
    </rPh>
    <rPh sb="6" eb="8">
      <t>フクウラ</t>
    </rPh>
    <rPh sb="8" eb="10">
      <t>ジョウソウ</t>
    </rPh>
    <rPh sb="10" eb="11">
      <t>シキ</t>
    </rPh>
    <phoneticPr fontId="2"/>
  </si>
  <si>
    <t>滋賀県，大津市</t>
    <rPh sb="0" eb="3">
      <t>シガケン</t>
    </rPh>
    <rPh sb="4" eb="7">
      <t>オオツシ</t>
    </rPh>
    <phoneticPr fontId="2"/>
  </si>
  <si>
    <t>中山（2014）</t>
    <rPh sb="0" eb="2">
      <t>ナカヤマ</t>
    </rPh>
    <phoneticPr fontId="2"/>
  </si>
  <si>
    <t>佐々木(2007)</t>
    <rPh sb="0" eb="3">
      <t>ササキ</t>
    </rPh>
    <phoneticPr fontId="2"/>
  </si>
  <si>
    <t>新潟県，新発田市</t>
    <rPh sb="0" eb="3">
      <t>ニイガタケン</t>
    </rPh>
    <rPh sb="4" eb="5">
      <t>シン</t>
    </rPh>
    <rPh sb="5" eb="6">
      <t>ハツ</t>
    </rPh>
    <rPh sb="6" eb="7">
      <t>タ</t>
    </rPh>
    <rPh sb="7" eb="8">
      <t>シ</t>
    </rPh>
    <phoneticPr fontId="2"/>
  </si>
  <si>
    <t>山梨県，笛吹市/甲州市</t>
    <rPh sb="0" eb="3">
      <t>ヤマナシケン</t>
    </rPh>
    <rPh sb="4" eb="6">
      <t>フエフキ</t>
    </rPh>
    <rPh sb="6" eb="7">
      <t>シ</t>
    </rPh>
    <rPh sb="8" eb="10">
      <t>コウシュウ</t>
    </rPh>
    <rPh sb="10" eb="11">
      <t>シ</t>
    </rPh>
    <phoneticPr fontId="2"/>
  </si>
  <si>
    <t>山梨県，笛吹市</t>
    <rPh sb="0" eb="3">
      <t>ヤマナシケン</t>
    </rPh>
    <rPh sb="4" eb="6">
      <t>フエフキ</t>
    </rPh>
    <rPh sb="6" eb="7">
      <t>シ</t>
    </rPh>
    <phoneticPr fontId="2"/>
  </si>
  <si>
    <t>会田ほか(2012)</t>
    <rPh sb="0" eb="2">
      <t>アイダ</t>
    </rPh>
    <phoneticPr fontId="2"/>
  </si>
  <si>
    <t>小畑ほか (2007)</t>
    <rPh sb="0" eb="2">
      <t>オバタ</t>
    </rPh>
    <phoneticPr fontId="2"/>
  </si>
  <si>
    <t>熊本県，熊本市</t>
    <rPh sb="0" eb="2">
      <t>クマモト</t>
    </rPh>
    <rPh sb="2" eb="3">
      <t>ケン</t>
    </rPh>
    <rPh sb="4" eb="7">
      <t>クマモトシ</t>
    </rPh>
    <phoneticPr fontId="2"/>
  </si>
  <si>
    <t>山崎 (2005)</t>
    <rPh sb="0" eb="2">
      <t>ヤマサキ</t>
    </rPh>
    <phoneticPr fontId="2"/>
  </si>
  <si>
    <t>熊本県，熊本市</t>
    <rPh sb="0" eb="3">
      <t>クマモトケン</t>
    </rPh>
    <rPh sb="4" eb="7">
      <t>クマモトシ</t>
    </rPh>
    <phoneticPr fontId="2"/>
  </si>
  <si>
    <t>福井県，三方町</t>
    <rPh sb="0" eb="2">
      <t>フクイ</t>
    </rPh>
    <rPh sb="2" eb="3">
      <t>ケン</t>
    </rPh>
    <rPh sb="4" eb="6">
      <t>ミカタ</t>
    </rPh>
    <rPh sb="6" eb="7">
      <t>マチ</t>
    </rPh>
    <phoneticPr fontId="2"/>
  </si>
  <si>
    <t>長野県，岡谷市</t>
    <rPh sb="0" eb="3">
      <t>ナガノケン</t>
    </rPh>
    <rPh sb="4" eb="6">
      <t>オカヤ</t>
    </rPh>
    <rPh sb="6" eb="7">
      <t>シ</t>
    </rPh>
    <phoneticPr fontId="2"/>
  </si>
  <si>
    <t>青森県，青森市</t>
    <rPh sb="0" eb="3">
      <t>アオモリケン</t>
    </rPh>
    <rPh sb="4" eb="6">
      <t>アオモリ</t>
    </rPh>
    <rPh sb="6" eb="7">
      <t>シ</t>
    </rPh>
    <phoneticPr fontId="2"/>
  </si>
  <si>
    <t>山梨県，大月市</t>
    <rPh sb="0" eb="3">
      <t>ヤマナシケン</t>
    </rPh>
    <rPh sb="4" eb="7">
      <t>オオツキシ</t>
    </rPh>
    <phoneticPr fontId="2"/>
  </si>
  <si>
    <t>青森県，八戸市</t>
    <rPh sb="0" eb="2">
      <t>アオモリ</t>
    </rPh>
    <rPh sb="2" eb="3">
      <t>ケン</t>
    </rPh>
    <rPh sb="4" eb="7">
      <t>ハチノヘシ</t>
    </rPh>
    <phoneticPr fontId="2"/>
  </si>
  <si>
    <t>宮崎県，都城市</t>
    <rPh sb="0" eb="2">
      <t>ミヤザキ</t>
    </rPh>
    <rPh sb="2" eb="3">
      <t>ケン</t>
    </rPh>
    <rPh sb="4" eb="6">
      <t>ミヤコノジョウ</t>
    </rPh>
    <rPh sb="6" eb="7">
      <t>シ</t>
    </rPh>
    <phoneticPr fontId="2"/>
  </si>
  <si>
    <t>京都府，京都市</t>
    <rPh sb="0" eb="3">
      <t>キョウトフ</t>
    </rPh>
    <rPh sb="4" eb="7">
      <t>キョウトシ</t>
    </rPh>
    <phoneticPr fontId="2"/>
  </si>
  <si>
    <t>徳島県，徳島市</t>
    <rPh sb="0" eb="3">
      <t>トクシマケン</t>
    </rPh>
    <rPh sb="4" eb="7">
      <t>トクシマシ</t>
    </rPh>
    <phoneticPr fontId="2"/>
  </si>
  <si>
    <t>長野県，佐久市</t>
    <rPh sb="0" eb="3">
      <t>ナガノケン</t>
    </rPh>
    <rPh sb="4" eb="7">
      <t>サクシ</t>
    </rPh>
    <phoneticPr fontId="2"/>
  </si>
  <si>
    <t>富山県，富山市</t>
    <rPh sb="0" eb="3">
      <t>トヤマケン</t>
    </rPh>
    <rPh sb="4" eb="7">
      <t>トヤマシ</t>
    </rPh>
    <phoneticPr fontId="2"/>
  </si>
  <si>
    <t>長さ
SD
(mm)</t>
    <rPh sb="0" eb="1">
      <t>ナガ</t>
    </rPh>
    <phoneticPr fontId="2"/>
  </si>
  <si>
    <t>幅
SD
(mm)</t>
    <rPh sb="0" eb="1">
      <t>ハバ</t>
    </rPh>
    <phoneticPr fontId="2"/>
  </si>
  <si>
    <t>厚さ
SD
(mm)</t>
    <rPh sb="0" eb="1">
      <t>アツ</t>
    </rPh>
    <phoneticPr fontId="2"/>
  </si>
  <si>
    <r>
      <t>長さ×幅
平均
(mm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) </t>
    </r>
    <rPh sb="0" eb="1">
      <t>ナガ</t>
    </rPh>
    <rPh sb="3" eb="4">
      <t>ハバ</t>
    </rPh>
    <rPh sb="5" eb="7">
      <t>ヘイキン</t>
    </rPh>
    <phoneticPr fontId="2"/>
  </si>
  <si>
    <t xml:space="preserve">長さ／幅
平均
</t>
    <rPh sb="0" eb="1">
      <t>ナガ</t>
    </rPh>
    <rPh sb="3" eb="4">
      <t>ハバ</t>
    </rPh>
    <rPh sb="5" eb="7">
      <t>ヘイキン</t>
    </rPh>
    <phoneticPr fontId="2"/>
  </si>
  <si>
    <r>
      <t xml:space="preserve">長さ×幅
</t>
    </r>
    <r>
      <rPr>
        <sz val="11"/>
        <color theme="1"/>
        <rFont val="ＭＳ Ｐゴシック"/>
        <family val="3"/>
        <charset val="128"/>
        <scheme val="minor"/>
      </rPr>
      <t>SD</t>
    </r>
    <r>
      <rPr>
        <sz val="11"/>
        <color theme="1"/>
        <rFont val="ＭＳ Ｐゴシック"/>
        <family val="2"/>
        <charset val="128"/>
        <scheme val="minor"/>
      </rPr>
      <t xml:space="preserve">
(mm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) </t>
    </r>
    <rPh sb="0" eb="1">
      <t>ナガ</t>
    </rPh>
    <rPh sb="3" eb="4">
      <t>ハバ</t>
    </rPh>
    <phoneticPr fontId="2"/>
  </si>
  <si>
    <t xml:space="preserve">長さ／幅
SD
</t>
    <rPh sb="0" eb="1">
      <t>ナガ</t>
    </rPh>
    <rPh sb="3" eb="4">
      <t>ハバ</t>
    </rPh>
    <phoneticPr fontId="2"/>
  </si>
  <si>
    <t>中山編 (2014)</t>
    <rPh sb="0" eb="2">
      <t>ナカヤマ</t>
    </rPh>
    <rPh sb="2" eb="3">
      <t>ヘン</t>
    </rPh>
    <phoneticPr fontId="2"/>
  </si>
  <si>
    <t>中山ほか (2009)</t>
    <rPh sb="0" eb="2">
      <t>ナカヤマ</t>
    </rPh>
    <phoneticPr fontId="2"/>
  </si>
  <si>
    <t>小畑ほか (2014a)</t>
    <rPh sb="0" eb="2">
      <t>オバタ</t>
    </rPh>
    <phoneticPr fontId="2"/>
  </si>
  <si>
    <t>小畑ほか (2014b)</t>
    <rPh sb="0" eb="2">
      <t>オバタ</t>
    </rPh>
    <phoneticPr fontId="2"/>
  </si>
  <si>
    <t>那須ほか (2015a)</t>
    <rPh sb="0" eb="2">
      <t>ナス</t>
    </rPh>
    <phoneticPr fontId="2"/>
  </si>
  <si>
    <t>会田ほか(2012)
那須ほか (2015a)</t>
    <rPh sb="0" eb="2">
      <t>アイダ</t>
    </rPh>
    <rPh sb="11" eb="13">
      <t>ナス</t>
    </rPh>
    <phoneticPr fontId="2"/>
  </si>
  <si>
    <t>小畑 (2011)
山田・椿坂 (2009)</t>
    <rPh sb="0" eb="2">
      <t>オバタ</t>
    </rPh>
    <rPh sb="10" eb="12">
      <t>ヤマダ</t>
    </rPh>
    <rPh sb="13" eb="14">
      <t>ツバキ</t>
    </rPh>
    <rPh sb="14" eb="15">
      <t>サカ</t>
    </rPh>
    <phoneticPr fontId="2"/>
  </si>
  <si>
    <t>パリノ・サーヴェイ株式会社 (2010)</t>
    <rPh sb="9" eb="13">
      <t>カブシキガイシャ</t>
    </rPh>
    <phoneticPr fontId="2"/>
  </si>
  <si>
    <t>工藤・佐々木 (2010)</t>
    <rPh sb="0" eb="2">
      <t>クドウ</t>
    </rPh>
    <rPh sb="3" eb="6">
      <t>ササキ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</si>
</sst>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3" xfId="1" applyFont="1" applyFill="1" applyBorder="1" applyAlignment="1">
      <alignment horizontal="left" vertical="top" wrapText="1"/>
    </xf>
    <xf numFmtId="0" fontId="0" fillId="0" borderId="3" xfId="1" applyFont="1" applyFill="1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2" fontId="3" fillId="0" borderId="4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1" fontId="0" fillId="0" borderId="2" xfId="0" applyNumberForma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</cellXfs>
  <cellStyles count="2">
    <cellStyle name="メモ" xfId="1" builtinId="1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8"/>
  <sheetViews>
    <sheetView tabSelected="1" workbookViewId="0">
      <pane xSplit="9" ySplit="1" topLeftCell="T5" activePane="bottomRight" state="frozen"/>
      <selection pane="topRight" activeCell="K1" sqref="K1"/>
      <selection pane="bottomLeft" activeCell="A2" sqref="A2"/>
      <selection pane="bottomRight" activeCell="T11" sqref="T11"/>
    </sheetView>
  </sheetViews>
  <sheetFormatPr defaultRowHeight="13.5" x14ac:dyDescent="0.15"/>
  <cols>
    <col min="1" max="1" width="11" style="9" bestFit="1" customWidth="1"/>
    <col min="2" max="2" width="10" style="28" bestFit="1" customWidth="1"/>
    <col min="3" max="3" width="21.75" style="28" bestFit="1" customWidth="1"/>
    <col min="4" max="4" width="15.125" style="9" bestFit="1" customWidth="1"/>
    <col min="5" max="5" width="12.625" style="9" bestFit="1" customWidth="1"/>
    <col min="6" max="6" width="11.625" style="28" bestFit="1" customWidth="1"/>
    <col min="7" max="8" width="9" style="28" bestFit="1" customWidth="1"/>
    <col min="9" max="9" width="5.25" style="9" bestFit="1" customWidth="1"/>
    <col min="10" max="10" width="5.5" style="9" bestFit="1" customWidth="1"/>
    <col min="11" max="11" width="9" style="9"/>
    <col min="12" max="12" width="5.5" style="9" bestFit="1" customWidth="1"/>
    <col min="13" max="13" width="9" style="9"/>
    <col min="14" max="14" width="5.5" style="9" bestFit="1" customWidth="1"/>
    <col min="15" max="15" width="9" style="9"/>
    <col min="16" max="16" width="8.5" style="9" bestFit="1" customWidth="1"/>
    <col min="17" max="17" width="9" style="9"/>
    <col min="18" max="18" width="8.5" style="9" bestFit="1" customWidth="1"/>
    <col min="19" max="19" width="9" style="9"/>
    <col min="20" max="20" width="19.875" style="28" bestFit="1" customWidth="1"/>
    <col min="21" max="16384" width="9" style="9"/>
  </cols>
  <sheetData>
    <row r="1" spans="1:20" ht="42.75" x14ac:dyDescent="0.15">
      <c r="A1" s="1" t="s">
        <v>88</v>
      </c>
      <c r="B1" s="1" t="s">
        <v>64</v>
      </c>
      <c r="C1" s="1" t="s">
        <v>74</v>
      </c>
      <c r="D1" s="1" t="s">
        <v>65</v>
      </c>
      <c r="E1" s="2" t="s">
        <v>89</v>
      </c>
      <c r="F1" s="1" t="s">
        <v>68</v>
      </c>
      <c r="G1" s="1" t="s">
        <v>67</v>
      </c>
      <c r="H1" s="1" t="s">
        <v>66</v>
      </c>
      <c r="I1" s="2" t="s">
        <v>69</v>
      </c>
      <c r="J1" s="1" t="s">
        <v>70</v>
      </c>
      <c r="K1" s="1" t="s">
        <v>121</v>
      </c>
      <c r="L1" s="1" t="s">
        <v>71</v>
      </c>
      <c r="M1" s="1" t="s">
        <v>122</v>
      </c>
      <c r="N1" s="1" t="s">
        <v>72</v>
      </c>
      <c r="O1" s="1" t="s">
        <v>123</v>
      </c>
      <c r="P1" s="1" t="s">
        <v>124</v>
      </c>
      <c r="Q1" s="1" t="s">
        <v>126</v>
      </c>
      <c r="R1" s="1" t="s">
        <v>125</v>
      </c>
      <c r="S1" s="1" t="s">
        <v>127</v>
      </c>
      <c r="T1" s="1" t="s">
        <v>73</v>
      </c>
    </row>
    <row r="2" spans="1:20" ht="30" customHeight="1" x14ac:dyDescent="0.15">
      <c r="A2" s="10" t="s">
        <v>75</v>
      </c>
      <c r="B2" s="11" t="s">
        <v>1</v>
      </c>
      <c r="C2" s="12" t="s">
        <v>100</v>
      </c>
      <c r="D2" s="11" t="s">
        <v>2</v>
      </c>
      <c r="E2" s="11"/>
      <c r="F2" s="11">
        <v>11067</v>
      </c>
      <c r="G2" s="11">
        <v>10677</v>
      </c>
      <c r="H2" s="11">
        <f>MEDIAN(F2:G2)</f>
        <v>10872</v>
      </c>
      <c r="I2" s="13">
        <v>18</v>
      </c>
      <c r="J2" s="14">
        <v>3.4</v>
      </c>
      <c r="K2" s="14">
        <v>0.7</v>
      </c>
      <c r="L2" s="14">
        <v>2.2999999999999998</v>
      </c>
      <c r="M2" s="14">
        <v>0.5</v>
      </c>
      <c r="N2" s="14"/>
      <c r="O2" s="14"/>
      <c r="P2" s="14">
        <f>J2*L2</f>
        <v>7.8199999999999994</v>
      </c>
      <c r="Q2" s="14"/>
      <c r="R2" s="15">
        <f>J2/L2</f>
        <v>1.4782608695652175</v>
      </c>
      <c r="S2" s="15"/>
      <c r="T2" s="12" t="s">
        <v>0</v>
      </c>
    </row>
    <row r="3" spans="1:20" ht="30" customHeight="1" x14ac:dyDescent="0.15">
      <c r="A3" s="16" t="s">
        <v>75</v>
      </c>
      <c r="B3" s="7" t="s">
        <v>3</v>
      </c>
      <c r="C3" s="16" t="s">
        <v>111</v>
      </c>
      <c r="D3" s="7" t="s">
        <v>5</v>
      </c>
      <c r="E3" s="7"/>
      <c r="F3" s="7">
        <v>7000</v>
      </c>
      <c r="G3" s="7">
        <v>6000</v>
      </c>
      <c r="H3" s="7">
        <f>MEDIAN(F3:G3)</f>
        <v>6500</v>
      </c>
      <c r="I3" s="6">
        <v>9</v>
      </c>
      <c r="J3" s="17">
        <v>4.666666666666667</v>
      </c>
      <c r="K3" s="17">
        <v>0.37749172176353751</v>
      </c>
      <c r="L3" s="17">
        <v>2.8555555555555556</v>
      </c>
      <c r="M3" s="17">
        <v>0.2351122663277648</v>
      </c>
      <c r="N3" s="17">
        <v>2.7444444444444445</v>
      </c>
      <c r="O3" s="17">
        <v>0.22973414586817034</v>
      </c>
      <c r="P3" s="17">
        <v>13.358888888888892</v>
      </c>
      <c r="Q3" s="18">
        <v>1.8868521699144891</v>
      </c>
      <c r="R3" s="18">
        <v>1.6404570840681951</v>
      </c>
      <c r="S3" s="17">
        <v>0.15367812664425809</v>
      </c>
      <c r="T3" s="16" t="s">
        <v>4</v>
      </c>
    </row>
    <row r="4" spans="1:20" ht="30" customHeight="1" x14ac:dyDescent="0.15">
      <c r="A4" s="16" t="s">
        <v>75</v>
      </c>
      <c r="B4" s="7" t="s">
        <v>6</v>
      </c>
      <c r="C4" s="19" t="s">
        <v>112</v>
      </c>
      <c r="D4" s="7" t="s">
        <v>7</v>
      </c>
      <c r="E4" s="7"/>
      <c r="F4" s="7">
        <v>6283</v>
      </c>
      <c r="G4" s="7">
        <v>6029</v>
      </c>
      <c r="H4" s="7">
        <f t="shared" ref="H4:H46" si="0">MEDIAN(F4:G4)</f>
        <v>6156</v>
      </c>
      <c r="I4" s="20">
        <v>9</v>
      </c>
      <c r="J4" s="18">
        <v>3.9577777777777774</v>
      </c>
      <c r="K4" s="18">
        <v>0.38951180270236274</v>
      </c>
      <c r="L4" s="18">
        <v>2.4977777777777779</v>
      </c>
      <c r="M4" s="18">
        <v>0.46684520394285306</v>
      </c>
      <c r="N4" s="18">
        <v>2.6599999999999997</v>
      </c>
      <c r="O4" s="18">
        <v>0.97340895824930673</v>
      </c>
      <c r="P4" s="18">
        <v>10.033422222222221</v>
      </c>
      <c r="Q4" s="18">
        <v>2.8643523403108859</v>
      </c>
      <c r="R4" s="18">
        <v>1.6078827735662353</v>
      </c>
      <c r="S4" s="18">
        <v>0.15398782519845211</v>
      </c>
      <c r="T4" s="19" t="s">
        <v>132</v>
      </c>
    </row>
    <row r="5" spans="1:20" ht="30" customHeight="1" x14ac:dyDescent="0.15">
      <c r="A5" s="16" t="s">
        <v>75</v>
      </c>
      <c r="B5" s="7" t="s">
        <v>8</v>
      </c>
      <c r="C5" s="19" t="s">
        <v>113</v>
      </c>
      <c r="D5" s="7" t="s">
        <v>90</v>
      </c>
      <c r="E5" s="7"/>
      <c r="F5" s="7">
        <v>5584</v>
      </c>
      <c r="G5" s="7">
        <v>5329</v>
      </c>
      <c r="H5" s="21">
        <f t="shared" si="0"/>
        <v>5456.5</v>
      </c>
      <c r="I5" s="6">
        <v>9</v>
      </c>
      <c r="J5" s="18">
        <v>3.4411111111111117</v>
      </c>
      <c r="K5" s="18">
        <v>0.3329205777826163</v>
      </c>
      <c r="L5" s="18">
        <v>2.3277777777777775</v>
      </c>
      <c r="M5" s="18">
        <v>0.18233059108236455</v>
      </c>
      <c r="N5" s="18">
        <v>2.4266666666666672</v>
      </c>
      <c r="O5" s="18">
        <v>0.24854577043273135</v>
      </c>
      <c r="P5" s="18">
        <v>8.0414555555555545</v>
      </c>
      <c r="Q5" s="18">
        <v>1.2497592579284209</v>
      </c>
      <c r="R5" s="18">
        <v>1.4808858239036657</v>
      </c>
      <c r="S5" s="18">
        <v>0.12595350015992371</v>
      </c>
      <c r="T5" s="16" t="s">
        <v>9</v>
      </c>
    </row>
    <row r="6" spans="1:20" ht="30" customHeight="1" x14ac:dyDescent="0.15">
      <c r="A6" s="16" t="s">
        <v>75</v>
      </c>
      <c r="B6" s="7" t="s">
        <v>1</v>
      </c>
      <c r="C6" s="19" t="s">
        <v>100</v>
      </c>
      <c r="D6" s="7" t="s">
        <v>10</v>
      </c>
      <c r="E6" s="7"/>
      <c r="F6" s="7">
        <v>5000</v>
      </c>
      <c r="G6" s="7">
        <v>4500</v>
      </c>
      <c r="H6" s="21">
        <f t="shared" si="0"/>
        <v>4750</v>
      </c>
      <c r="I6" s="6">
        <v>18</v>
      </c>
      <c r="J6" s="18">
        <v>3.58</v>
      </c>
      <c r="K6" s="18"/>
      <c r="L6" s="18">
        <v>2.29</v>
      </c>
      <c r="M6" s="18"/>
      <c r="N6" s="18"/>
      <c r="O6" s="18"/>
      <c r="P6" s="18"/>
      <c r="Q6" s="18"/>
      <c r="R6" s="18"/>
      <c r="S6" s="18"/>
      <c r="T6" s="16" t="s">
        <v>11</v>
      </c>
    </row>
    <row r="7" spans="1:20" ht="30" customHeight="1" x14ac:dyDescent="0.15">
      <c r="A7" s="16" t="s">
        <v>75</v>
      </c>
      <c r="B7" s="7" t="s">
        <v>8</v>
      </c>
      <c r="C7" s="19" t="s">
        <v>113</v>
      </c>
      <c r="D7" s="7" t="s">
        <v>26</v>
      </c>
      <c r="E7" s="7"/>
      <c r="F7" s="7">
        <v>5285</v>
      </c>
      <c r="G7" s="7">
        <v>4874</v>
      </c>
      <c r="H7" s="21">
        <f t="shared" si="0"/>
        <v>5079.5</v>
      </c>
      <c r="I7" s="6">
        <v>31</v>
      </c>
      <c r="J7" s="18">
        <v>3.4580645161290318</v>
      </c>
      <c r="K7" s="18">
        <v>0.38710394258595898</v>
      </c>
      <c r="L7" s="18">
        <v>2.4322580645161294</v>
      </c>
      <c r="M7" s="18">
        <v>0.21507688047795614</v>
      </c>
      <c r="N7" s="18">
        <v>2.4258064516129032</v>
      </c>
      <c r="O7" s="18">
        <v>0.3275848408534624</v>
      </c>
      <c r="P7" s="18">
        <v>8.4474193548387095</v>
      </c>
      <c r="Q7" s="18">
        <v>1.4749304339345075</v>
      </c>
      <c r="R7" s="18">
        <v>1.4265558144520276</v>
      </c>
      <c r="S7" s="18">
        <v>0.15031384933019501</v>
      </c>
      <c r="T7" s="16" t="s">
        <v>9</v>
      </c>
    </row>
    <row r="8" spans="1:20" ht="30" customHeight="1" x14ac:dyDescent="0.15">
      <c r="A8" s="16" t="s">
        <v>75</v>
      </c>
      <c r="B8" s="7" t="s">
        <v>12</v>
      </c>
      <c r="C8" s="19" t="s">
        <v>112</v>
      </c>
      <c r="D8" s="7" t="s">
        <v>26</v>
      </c>
      <c r="E8" s="7"/>
      <c r="F8" s="7">
        <v>5040</v>
      </c>
      <c r="G8" s="7">
        <v>4869</v>
      </c>
      <c r="H8" s="21">
        <f t="shared" si="0"/>
        <v>4954.5</v>
      </c>
      <c r="I8" s="6">
        <v>54</v>
      </c>
      <c r="J8" s="18">
        <v>3.7722222222222217</v>
      </c>
      <c r="K8" s="18">
        <v>0.63026399580058612</v>
      </c>
      <c r="L8" s="18">
        <v>1.9944444444444442</v>
      </c>
      <c r="M8" s="18">
        <v>0.66826067297427127</v>
      </c>
      <c r="N8" s="18">
        <v>2.5009259259259258</v>
      </c>
      <c r="O8" s="18">
        <v>0.44873940211806729</v>
      </c>
      <c r="P8" s="18">
        <v>7.7329166666666689</v>
      </c>
      <c r="Q8" s="18">
        <v>3.3702098693819078</v>
      </c>
      <c r="R8" s="18">
        <v>2.0960689809532354</v>
      </c>
      <c r="S8" s="18">
        <v>0.71836049246572009</v>
      </c>
      <c r="T8" s="19" t="s">
        <v>133</v>
      </c>
    </row>
    <row r="9" spans="1:20" ht="30" customHeight="1" x14ac:dyDescent="0.15">
      <c r="A9" s="16" t="s">
        <v>75</v>
      </c>
      <c r="B9" s="7" t="s">
        <v>13</v>
      </c>
      <c r="C9" s="3" t="s">
        <v>77</v>
      </c>
      <c r="D9" s="7" t="s">
        <v>26</v>
      </c>
      <c r="E9" s="7"/>
      <c r="F9" s="22">
        <v>4966</v>
      </c>
      <c r="G9" s="22">
        <v>4849</v>
      </c>
      <c r="H9" s="21">
        <f t="shared" si="0"/>
        <v>4907.5</v>
      </c>
      <c r="I9" s="6"/>
      <c r="J9" s="18">
        <v>4.55</v>
      </c>
      <c r="K9" s="18"/>
      <c r="L9" s="18">
        <v>3.13</v>
      </c>
      <c r="M9" s="18"/>
      <c r="N9" s="18">
        <v>2.99</v>
      </c>
      <c r="O9" s="18"/>
      <c r="P9" s="18">
        <f>J9*L9</f>
        <v>14.241499999999998</v>
      </c>
      <c r="Q9" s="18"/>
      <c r="R9" s="18">
        <f>J9/L9</f>
        <v>1.4536741214057507</v>
      </c>
      <c r="S9" s="18"/>
      <c r="T9" s="19" t="s">
        <v>136</v>
      </c>
    </row>
    <row r="10" spans="1:20" ht="30" customHeight="1" x14ac:dyDescent="0.15">
      <c r="A10" s="16" t="s">
        <v>75</v>
      </c>
      <c r="B10" s="7" t="s">
        <v>30</v>
      </c>
      <c r="C10" s="3" t="s">
        <v>79</v>
      </c>
      <c r="D10" s="7" t="s">
        <v>27</v>
      </c>
      <c r="E10" s="7"/>
      <c r="F10" s="7">
        <v>4839</v>
      </c>
      <c r="G10" s="7">
        <v>4446</v>
      </c>
      <c r="H10" s="21">
        <f>MEDIAN(F10:G10)</f>
        <v>4642.5</v>
      </c>
      <c r="I10" s="6">
        <v>37</v>
      </c>
      <c r="J10" s="18">
        <f>5.43*0.925</f>
        <v>5.0227500000000003</v>
      </c>
      <c r="K10" s="18"/>
      <c r="L10" s="18">
        <f>4.06*0.859</f>
        <v>3.4875399999999996</v>
      </c>
      <c r="M10" s="18"/>
      <c r="N10" s="18"/>
      <c r="O10" s="18"/>
      <c r="P10" s="18">
        <f>J10*L10</f>
        <v>17.517041535000001</v>
      </c>
      <c r="Q10" s="18"/>
      <c r="R10" s="18">
        <f>J10/L10</f>
        <v>1.4401985353573008</v>
      </c>
      <c r="S10" s="18"/>
      <c r="T10" s="19" t="s">
        <v>134</v>
      </c>
    </row>
    <row r="11" spans="1:20" ht="30" customHeight="1" x14ac:dyDescent="0.15">
      <c r="A11" s="16" t="s">
        <v>75</v>
      </c>
      <c r="B11" s="7" t="s">
        <v>31</v>
      </c>
      <c r="C11" s="19" t="s">
        <v>78</v>
      </c>
      <c r="D11" s="7" t="s">
        <v>27</v>
      </c>
      <c r="E11" s="7"/>
      <c r="F11" s="7">
        <v>4570</v>
      </c>
      <c r="G11" s="7">
        <v>4422</v>
      </c>
      <c r="H11" s="21">
        <f t="shared" si="0"/>
        <v>4496</v>
      </c>
      <c r="I11" s="6">
        <v>57</v>
      </c>
      <c r="J11" s="18">
        <v>4.2415789473684207</v>
      </c>
      <c r="K11" s="18">
        <v>0.75313342935101824</v>
      </c>
      <c r="L11" s="18">
        <v>3.4175438596491232</v>
      </c>
      <c r="M11" s="18">
        <v>0.511389146980189</v>
      </c>
      <c r="N11" s="18">
        <v>2.8864912280701747</v>
      </c>
      <c r="O11" s="18">
        <v>0.40306633284322096</v>
      </c>
      <c r="P11" s="18">
        <v>14.666349122807018</v>
      </c>
      <c r="Q11" s="18">
        <v>4.0509003358214191</v>
      </c>
      <c r="R11" s="18">
        <v>1.2548505946307662</v>
      </c>
      <c r="S11" s="18">
        <v>0.2322287864320528</v>
      </c>
      <c r="T11" s="19" t="s">
        <v>132</v>
      </c>
    </row>
    <row r="12" spans="1:20" ht="30" customHeight="1" x14ac:dyDescent="0.15">
      <c r="A12" s="16" t="s">
        <v>75</v>
      </c>
      <c r="B12" s="7" t="s">
        <v>32</v>
      </c>
      <c r="C12" s="19" t="s">
        <v>78</v>
      </c>
      <c r="D12" s="7" t="s">
        <v>27</v>
      </c>
      <c r="E12" s="7"/>
      <c r="F12" s="7">
        <v>4523</v>
      </c>
      <c r="G12" s="7">
        <v>4422</v>
      </c>
      <c r="H12" s="21">
        <f t="shared" si="0"/>
        <v>4472.5</v>
      </c>
      <c r="I12" s="6">
        <v>11</v>
      </c>
      <c r="J12" s="18">
        <v>3.76</v>
      </c>
      <c r="K12" s="18">
        <v>0.41821047332653249</v>
      </c>
      <c r="L12" s="18">
        <v>2.479090909090909</v>
      </c>
      <c r="M12" s="18">
        <v>0.28963613536486099</v>
      </c>
      <c r="N12" s="18">
        <v>2.2718181818181815</v>
      </c>
      <c r="O12" s="18">
        <v>0.30792265853029249</v>
      </c>
      <c r="P12" s="18">
        <v>9.4161818181818191</v>
      </c>
      <c r="Q12" s="18">
        <v>2.049393565822915</v>
      </c>
      <c r="R12" s="18">
        <v>1.5197636136086359</v>
      </c>
      <c r="S12" s="18">
        <v>9.0557053237610638E-2</v>
      </c>
      <c r="T12" s="19" t="s">
        <v>132</v>
      </c>
    </row>
    <row r="13" spans="1:20" ht="30" customHeight="1" x14ac:dyDescent="0.15">
      <c r="A13" s="16" t="s">
        <v>75</v>
      </c>
      <c r="B13" s="7" t="s">
        <v>14</v>
      </c>
      <c r="C13" s="19" t="s">
        <v>114</v>
      </c>
      <c r="D13" s="7" t="s">
        <v>91</v>
      </c>
      <c r="E13" s="7"/>
      <c r="F13" s="7">
        <v>4520</v>
      </c>
      <c r="G13" s="7">
        <v>4250</v>
      </c>
      <c r="H13" s="21">
        <f t="shared" si="0"/>
        <v>4385</v>
      </c>
      <c r="I13" s="6">
        <v>10</v>
      </c>
      <c r="J13" s="18">
        <v>5.5</v>
      </c>
      <c r="K13" s="18"/>
      <c r="L13" s="18">
        <v>4.0199999999999996</v>
      </c>
      <c r="M13" s="18"/>
      <c r="N13" s="18"/>
      <c r="O13" s="18"/>
      <c r="P13" s="18"/>
      <c r="Q13" s="18"/>
      <c r="R13" s="18"/>
      <c r="S13" s="18"/>
      <c r="T13" s="19" t="s">
        <v>15</v>
      </c>
    </row>
    <row r="14" spans="1:20" ht="30" customHeight="1" x14ac:dyDescent="0.15">
      <c r="A14" s="16" t="s">
        <v>75</v>
      </c>
      <c r="B14" s="6" t="s">
        <v>16</v>
      </c>
      <c r="C14" s="19" t="s">
        <v>115</v>
      </c>
      <c r="D14" s="7" t="s">
        <v>91</v>
      </c>
      <c r="E14" s="7"/>
      <c r="F14" s="19">
        <v>4520</v>
      </c>
      <c r="G14" s="19">
        <v>4250</v>
      </c>
      <c r="H14" s="7">
        <f t="shared" si="0"/>
        <v>4385</v>
      </c>
      <c r="I14" s="16">
        <v>19</v>
      </c>
      <c r="J14" s="18">
        <v>4.6368421052631579</v>
      </c>
      <c r="K14" s="18">
        <v>0.47634082839425146</v>
      </c>
      <c r="L14" s="18">
        <v>3.1</v>
      </c>
      <c r="M14" s="18">
        <v>0.43076159944400305</v>
      </c>
      <c r="N14" s="18">
        <v>2.9105263157894741</v>
      </c>
      <c r="O14" s="18">
        <v>0.49877041795254828</v>
      </c>
      <c r="P14" s="18">
        <v>14.531578947368425</v>
      </c>
      <c r="Q14" s="18">
        <v>3.1926969845394888</v>
      </c>
      <c r="R14" s="18">
        <v>1.5083470063831972</v>
      </c>
      <c r="S14" s="18">
        <v>0.13531675805978277</v>
      </c>
      <c r="T14" s="16" t="s">
        <v>9</v>
      </c>
    </row>
    <row r="15" spans="1:20" ht="30" customHeight="1" x14ac:dyDescent="0.15">
      <c r="A15" s="16" t="s">
        <v>75</v>
      </c>
      <c r="B15" s="7" t="s">
        <v>17</v>
      </c>
      <c r="C15" s="19" t="s">
        <v>116</v>
      </c>
      <c r="D15" s="7" t="s">
        <v>28</v>
      </c>
      <c r="E15" s="7"/>
      <c r="F15" s="7">
        <v>3980</v>
      </c>
      <c r="G15" s="7">
        <v>3680</v>
      </c>
      <c r="H15" s="7">
        <f t="shared" si="0"/>
        <v>3830</v>
      </c>
      <c r="I15" s="6">
        <v>83</v>
      </c>
      <c r="J15" s="18">
        <f>5.3*0.925</f>
        <v>4.9024999999999999</v>
      </c>
      <c r="K15" s="18"/>
      <c r="L15" s="18">
        <f>3.94*0.859</f>
        <v>3.3844599999999998</v>
      </c>
      <c r="M15" s="18"/>
      <c r="N15" s="18"/>
      <c r="O15" s="18"/>
      <c r="P15" s="18">
        <f>J15*L15</f>
        <v>16.592315149999997</v>
      </c>
      <c r="Q15" s="18"/>
      <c r="R15" s="18">
        <f>J15/L15</f>
        <v>1.4485324098969998</v>
      </c>
      <c r="S15" s="18"/>
      <c r="T15" s="19" t="s">
        <v>87</v>
      </c>
    </row>
    <row r="16" spans="1:20" ht="30" customHeight="1" x14ac:dyDescent="0.15">
      <c r="A16" s="16" t="s">
        <v>75</v>
      </c>
      <c r="B16" s="7" t="s">
        <v>18</v>
      </c>
      <c r="C16" s="19" t="s">
        <v>117</v>
      </c>
      <c r="D16" s="7" t="s">
        <v>19</v>
      </c>
      <c r="E16" s="7"/>
      <c r="F16" s="7">
        <v>3161</v>
      </c>
      <c r="G16" s="7">
        <v>2886</v>
      </c>
      <c r="H16" s="21">
        <f t="shared" si="0"/>
        <v>3023.5</v>
      </c>
      <c r="I16" s="6">
        <v>10</v>
      </c>
      <c r="J16" s="18">
        <v>5.23</v>
      </c>
      <c r="K16" s="18">
        <v>0.53343748982946038</v>
      </c>
      <c r="L16" s="18">
        <v>3.7600000000000002</v>
      </c>
      <c r="M16" s="18">
        <v>0.53995884616843892</v>
      </c>
      <c r="N16" s="18">
        <v>3.56</v>
      </c>
      <c r="O16" s="18">
        <v>0.27162065049951151</v>
      </c>
      <c r="P16" s="18">
        <v>19.791</v>
      </c>
      <c r="Q16" s="18">
        <v>4.0650555551759302</v>
      </c>
      <c r="R16" s="18">
        <v>1.4093341396351302</v>
      </c>
      <c r="S16" s="18">
        <v>0.18955226734057484</v>
      </c>
      <c r="T16" s="19" t="s">
        <v>23</v>
      </c>
    </row>
    <row r="17" spans="1:20" ht="30" customHeight="1" x14ac:dyDescent="0.15">
      <c r="A17" s="16" t="s">
        <v>75</v>
      </c>
      <c r="B17" s="7" t="s">
        <v>21</v>
      </c>
      <c r="C17" s="19" t="s">
        <v>118</v>
      </c>
      <c r="D17" s="7" t="s">
        <v>29</v>
      </c>
      <c r="E17" s="7"/>
      <c r="F17" s="7">
        <v>2718</v>
      </c>
      <c r="G17" s="7">
        <v>2490</v>
      </c>
      <c r="H17" s="7">
        <f t="shared" si="0"/>
        <v>2604</v>
      </c>
      <c r="I17" s="6">
        <v>22</v>
      </c>
      <c r="J17" s="18">
        <v>5.9913636363636353</v>
      </c>
      <c r="K17" s="18">
        <v>0.61801753291931016</v>
      </c>
      <c r="L17" s="18">
        <v>3.9063636363636367</v>
      </c>
      <c r="M17" s="18">
        <v>0.39204646778211494</v>
      </c>
      <c r="N17" s="18">
        <v>4.411363636363637</v>
      </c>
      <c r="O17" s="18">
        <v>0.51070721697647325</v>
      </c>
      <c r="P17" s="18">
        <v>23.495886363636359</v>
      </c>
      <c r="Q17" s="18">
        <v>3.8799484872986749</v>
      </c>
      <c r="R17" s="18">
        <v>1.5429247431466531</v>
      </c>
      <c r="S17" s="18">
        <v>0.18498754729005568</v>
      </c>
      <c r="T17" s="19" t="s">
        <v>24</v>
      </c>
    </row>
    <row r="18" spans="1:20" ht="30" customHeight="1" x14ac:dyDescent="0.15">
      <c r="A18" s="23" t="s">
        <v>75</v>
      </c>
      <c r="B18" s="5" t="s">
        <v>22</v>
      </c>
      <c r="C18" s="24" t="s">
        <v>119</v>
      </c>
      <c r="D18" s="5" t="s">
        <v>29</v>
      </c>
      <c r="E18" s="5"/>
      <c r="F18" s="5">
        <v>2694</v>
      </c>
      <c r="G18" s="5">
        <v>2355</v>
      </c>
      <c r="H18" s="25">
        <f t="shared" si="0"/>
        <v>2524.5</v>
      </c>
      <c r="I18" s="4">
        <v>113</v>
      </c>
      <c r="J18" s="26">
        <v>6.1051327433628311</v>
      </c>
      <c r="K18" s="26">
        <v>0.68475636314294785</v>
      </c>
      <c r="L18" s="26">
        <v>3.9638053097345125</v>
      </c>
      <c r="M18" s="26">
        <v>0.41774761387724019</v>
      </c>
      <c r="N18" s="26">
        <v>4.0020353982300882</v>
      </c>
      <c r="O18" s="26">
        <v>0.45989160076051838</v>
      </c>
      <c r="P18" s="26">
        <v>24.397257522123898</v>
      </c>
      <c r="Q18" s="26">
        <v>4.8452196441405251</v>
      </c>
      <c r="R18" s="26">
        <v>1.5447096963623246</v>
      </c>
      <c r="S18" s="26">
        <v>0.12967685516290772</v>
      </c>
      <c r="T18" s="24" t="s">
        <v>135</v>
      </c>
    </row>
    <row r="19" spans="1:20" ht="30" customHeight="1" x14ac:dyDescent="0.15">
      <c r="A19" s="16" t="s">
        <v>76</v>
      </c>
      <c r="B19" s="7" t="s">
        <v>25</v>
      </c>
      <c r="C19" s="19" t="s">
        <v>120</v>
      </c>
      <c r="D19" s="7" t="s">
        <v>92</v>
      </c>
      <c r="E19" s="7" t="s">
        <v>99</v>
      </c>
      <c r="F19" s="7">
        <v>6150</v>
      </c>
      <c r="G19" s="7">
        <v>5350</v>
      </c>
      <c r="H19" s="21">
        <f t="shared" si="0"/>
        <v>5750</v>
      </c>
      <c r="I19" s="6">
        <v>2</v>
      </c>
      <c r="J19" s="18">
        <v>5.4</v>
      </c>
      <c r="K19" s="18">
        <v>1.4142135623730951</v>
      </c>
      <c r="L19" s="18">
        <v>3.35</v>
      </c>
      <c r="M19" s="18">
        <v>0.21213203435596414</v>
      </c>
      <c r="N19" s="18">
        <v>2.85</v>
      </c>
      <c r="O19" s="18">
        <v>0.35355339059327379</v>
      </c>
      <c r="P19" s="18">
        <v>18.240000000000002</v>
      </c>
      <c r="Q19" s="18">
        <v>5.8831284194720803</v>
      </c>
      <c r="R19" s="18">
        <v>1.6017857142857144</v>
      </c>
      <c r="S19" s="18">
        <v>0.32072343289532779</v>
      </c>
      <c r="T19" s="19" t="s">
        <v>131</v>
      </c>
    </row>
    <row r="20" spans="1:20" ht="30" customHeight="1" x14ac:dyDescent="0.15">
      <c r="A20" s="16" t="s">
        <v>76</v>
      </c>
      <c r="B20" s="7" t="s">
        <v>33</v>
      </c>
      <c r="C20" s="3" t="s">
        <v>80</v>
      </c>
      <c r="D20" s="7" t="s">
        <v>93</v>
      </c>
      <c r="E20" s="7" t="s">
        <v>34</v>
      </c>
      <c r="F20" s="7">
        <v>5950</v>
      </c>
      <c r="G20" s="7">
        <v>5750</v>
      </c>
      <c r="H20" s="7">
        <f t="shared" si="0"/>
        <v>5850</v>
      </c>
      <c r="I20" s="6">
        <v>1</v>
      </c>
      <c r="J20" s="18">
        <v>4.5999999999999996</v>
      </c>
      <c r="K20" s="18"/>
      <c r="L20" s="18">
        <v>3</v>
      </c>
      <c r="M20" s="18"/>
      <c r="N20" s="18">
        <v>3.2</v>
      </c>
      <c r="O20" s="18"/>
      <c r="P20" s="18">
        <f>J20*L20</f>
        <v>13.799999999999999</v>
      </c>
      <c r="Q20" s="18"/>
      <c r="R20" s="18">
        <f>J20/L20</f>
        <v>1.5333333333333332</v>
      </c>
      <c r="S20" s="18"/>
      <c r="T20" s="19" t="s">
        <v>101</v>
      </c>
    </row>
    <row r="21" spans="1:20" ht="30" customHeight="1" x14ac:dyDescent="0.15">
      <c r="A21" s="16" t="s">
        <v>76</v>
      </c>
      <c r="B21" s="7" t="s">
        <v>35</v>
      </c>
      <c r="C21" s="3" t="s">
        <v>82</v>
      </c>
      <c r="D21" s="7" t="s">
        <v>61</v>
      </c>
      <c r="E21" s="7" t="s">
        <v>36</v>
      </c>
      <c r="F21" s="7">
        <v>5650</v>
      </c>
      <c r="G21" s="7">
        <v>5380</v>
      </c>
      <c r="H21" s="7">
        <f>MEDIAN(F21:G21)</f>
        <v>5515</v>
      </c>
      <c r="I21" s="6">
        <v>2</v>
      </c>
      <c r="J21" s="18">
        <v>5.05</v>
      </c>
      <c r="K21" s="18">
        <v>1.0606601717798212</v>
      </c>
      <c r="L21" s="18">
        <v>3.3</v>
      </c>
      <c r="M21" s="18">
        <v>0</v>
      </c>
      <c r="N21" s="18">
        <v>3.45</v>
      </c>
      <c r="O21" s="18">
        <v>7.0710678118654821E-2</v>
      </c>
      <c r="P21" s="18">
        <v>16.664999999999999</v>
      </c>
      <c r="Q21" s="18">
        <v>3.500178566873398</v>
      </c>
      <c r="R21" s="18">
        <v>1.5303030303030303</v>
      </c>
      <c r="S21" s="18">
        <v>0.3214121732666132</v>
      </c>
      <c r="T21" s="19" t="s">
        <v>83</v>
      </c>
    </row>
    <row r="22" spans="1:20" ht="30" customHeight="1" x14ac:dyDescent="0.15">
      <c r="A22" s="16" t="s">
        <v>76</v>
      </c>
      <c r="B22" s="8" t="s">
        <v>37</v>
      </c>
      <c r="C22" s="19" t="s">
        <v>103</v>
      </c>
      <c r="D22" s="7" t="s">
        <v>61</v>
      </c>
      <c r="E22" s="27" t="s">
        <v>38</v>
      </c>
      <c r="F22" s="7">
        <v>5500</v>
      </c>
      <c r="G22" s="7">
        <v>5450</v>
      </c>
      <c r="H22" s="7">
        <f>MEDIAN(F22:G22)</f>
        <v>5475</v>
      </c>
      <c r="I22" s="6">
        <v>1</v>
      </c>
      <c r="J22" s="18">
        <v>3.9</v>
      </c>
      <c r="K22" s="18"/>
      <c r="L22" s="18">
        <v>2.5</v>
      </c>
      <c r="M22" s="18"/>
      <c r="N22" s="18">
        <v>2.6</v>
      </c>
      <c r="O22" s="18"/>
      <c r="P22" s="9">
        <f>J22*L22</f>
        <v>9.75</v>
      </c>
      <c r="Q22" s="18"/>
      <c r="R22" s="9">
        <f>J22/L22</f>
        <v>1.56</v>
      </c>
      <c r="S22" s="18"/>
      <c r="T22" s="19" t="s">
        <v>102</v>
      </c>
    </row>
    <row r="23" spans="1:20" ht="30" customHeight="1" x14ac:dyDescent="0.15">
      <c r="A23" s="16" t="s">
        <v>76</v>
      </c>
      <c r="B23" s="7" t="s">
        <v>39</v>
      </c>
      <c r="C23" s="3" t="s">
        <v>86</v>
      </c>
      <c r="D23" s="7" t="s">
        <v>60</v>
      </c>
      <c r="E23" s="7" t="s">
        <v>40</v>
      </c>
      <c r="F23" s="7">
        <v>5380</v>
      </c>
      <c r="G23" s="7">
        <v>5280</v>
      </c>
      <c r="H23" s="7">
        <f>MEDIAN(F23:G23)</f>
        <v>5330</v>
      </c>
      <c r="I23" s="6">
        <v>1</v>
      </c>
      <c r="J23" s="18">
        <v>5.4</v>
      </c>
      <c r="K23" s="18"/>
      <c r="L23" s="18">
        <v>3.3</v>
      </c>
      <c r="M23" s="18"/>
      <c r="N23" s="18">
        <v>2.5</v>
      </c>
      <c r="O23" s="18"/>
      <c r="P23" s="18">
        <f>J23*L23</f>
        <v>17.82</v>
      </c>
      <c r="Q23" s="18"/>
      <c r="R23" s="18">
        <f>J23/L23</f>
        <v>1.6363636363636365</v>
      </c>
      <c r="S23" s="18"/>
      <c r="T23" s="3" t="s">
        <v>85</v>
      </c>
    </row>
    <row r="24" spans="1:20" ht="30" customHeight="1" x14ac:dyDescent="0.15">
      <c r="A24" s="16" t="s">
        <v>76</v>
      </c>
      <c r="B24" s="7" t="s">
        <v>41</v>
      </c>
      <c r="C24" s="3" t="s">
        <v>80</v>
      </c>
      <c r="D24" s="7" t="s">
        <v>60</v>
      </c>
      <c r="E24" s="7" t="s">
        <v>42</v>
      </c>
      <c r="F24" s="7">
        <v>5280</v>
      </c>
      <c r="G24" s="7">
        <v>5080</v>
      </c>
      <c r="H24" s="7">
        <f t="shared" si="0"/>
        <v>5180</v>
      </c>
      <c r="I24" s="6">
        <v>8</v>
      </c>
      <c r="J24" s="18">
        <v>5.6875000000000009</v>
      </c>
      <c r="K24" s="18">
        <v>0.6749338591934102</v>
      </c>
      <c r="L24" s="18">
        <v>3.3625000000000003</v>
      </c>
      <c r="M24" s="18">
        <v>0.18468119248354134</v>
      </c>
      <c r="N24" s="18">
        <v>3.5499999999999994</v>
      </c>
      <c r="O24" s="18">
        <v>0.39641248358605258</v>
      </c>
      <c r="P24" s="18">
        <v>19.17625</v>
      </c>
      <c r="Q24" s="18">
        <v>2.9217359688083731</v>
      </c>
      <c r="R24" s="18">
        <v>1.691093548906049</v>
      </c>
      <c r="S24" s="18">
        <v>0.1731216178431467</v>
      </c>
      <c r="T24" s="3" t="s">
        <v>129</v>
      </c>
    </row>
    <row r="25" spans="1:20" ht="30" customHeight="1" x14ac:dyDescent="0.15">
      <c r="A25" s="16" t="s">
        <v>76</v>
      </c>
      <c r="B25" s="7" t="s">
        <v>43</v>
      </c>
      <c r="C25" s="3" t="s">
        <v>104</v>
      </c>
      <c r="D25" s="7" t="s">
        <v>60</v>
      </c>
      <c r="E25" s="7" t="s">
        <v>42</v>
      </c>
      <c r="F25" s="7">
        <v>5280</v>
      </c>
      <c r="G25" s="7">
        <v>5080</v>
      </c>
      <c r="H25" s="7">
        <f t="shared" si="0"/>
        <v>5180</v>
      </c>
      <c r="I25" s="6">
        <v>1</v>
      </c>
      <c r="J25" s="18">
        <v>6</v>
      </c>
      <c r="K25" s="18"/>
      <c r="L25" s="18">
        <v>4.4000000000000004</v>
      </c>
      <c r="M25" s="18"/>
      <c r="N25" s="18">
        <v>4.3</v>
      </c>
      <c r="O25" s="18"/>
      <c r="P25" s="9">
        <f>J25*L25</f>
        <v>26.400000000000002</v>
      </c>
      <c r="Q25" s="18"/>
      <c r="R25" s="9">
        <f>J25/L25</f>
        <v>1.3636363636363635</v>
      </c>
      <c r="S25" s="18"/>
      <c r="T25" s="19" t="s">
        <v>128</v>
      </c>
    </row>
    <row r="26" spans="1:20" ht="30" customHeight="1" x14ac:dyDescent="0.15">
      <c r="A26" s="16" t="s">
        <v>76</v>
      </c>
      <c r="B26" s="7" t="s">
        <v>44</v>
      </c>
      <c r="C26" s="3" t="s">
        <v>84</v>
      </c>
      <c r="D26" s="7" t="s">
        <v>60</v>
      </c>
      <c r="E26" s="7" t="s">
        <v>42</v>
      </c>
      <c r="F26" s="7">
        <v>5280</v>
      </c>
      <c r="G26" s="7">
        <v>5080</v>
      </c>
      <c r="H26" s="7">
        <f t="shared" si="0"/>
        <v>5180</v>
      </c>
      <c r="I26" s="6">
        <v>1</v>
      </c>
      <c r="J26" s="18">
        <v>5</v>
      </c>
      <c r="K26" s="18"/>
      <c r="L26" s="18">
        <v>3.1</v>
      </c>
      <c r="M26" s="18"/>
      <c r="N26" s="18">
        <v>3.2</v>
      </c>
      <c r="O26" s="18"/>
      <c r="P26" s="9">
        <f t="shared" ref="P26:P35" si="1">J26*L26</f>
        <v>15.5</v>
      </c>
      <c r="Q26" s="18"/>
      <c r="R26" s="9">
        <f t="shared" ref="R26:R35" si="2">J26/L26</f>
        <v>1.6129032258064515</v>
      </c>
      <c r="S26" s="18"/>
      <c r="T26" s="19" t="s">
        <v>128</v>
      </c>
    </row>
    <row r="27" spans="1:20" ht="30" customHeight="1" x14ac:dyDescent="0.15">
      <c r="A27" s="16" t="s">
        <v>76</v>
      </c>
      <c r="B27" s="7" t="s">
        <v>45</v>
      </c>
      <c r="C27" s="3" t="s">
        <v>80</v>
      </c>
      <c r="D27" s="7" t="s">
        <v>60</v>
      </c>
      <c r="E27" s="7" t="s">
        <v>42</v>
      </c>
      <c r="F27" s="7">
        <v>5280</v>
      </c>
      <c r="G27" s="7">
        <v>5080</v>
      </c>
      <c r="H27" s="7">
        <f t="shared" si="0"/>
        <v>5180</v>
      </c>
      <c r="I27" s="6">
        <v>1</v>
      </c>
      <c r="J27" s="18">
        <v>4.9000000000000004</v>
      </c>
      <c r="K27" s="18"/>
      <c r="L27" s="18">
        <v>3.2</v>
      </c>
      <c r="M27" s="18"/>
      <c r="N27" s="18">
        <v>3.3</v>
      </c>
      <c r="O27" s="18"/>
      <c r="P27" s="9">
        <f t="shared" si="1"/>
        <v>15.680000000000001</v>
      </c>
      <c r="Q27" s="18"/>
      <c r="R27" s="9">
        <f t="shared" si="2"/>
        <v>1.53125</v>
      </c>
      <c r="S27" s="18"/>
      <c r="T27" s="19" t="s">
        <v>128</v>
      </c>
    </row>
    <row r="28" spans="1:20" ht="30" customHeight="1" x14ac:dyDescent="0.15">
      <c r="A28" s="16" t="s">
        <v>76</v>
      </c>
      <c r="B28" s="7" t="s">
        <v>46</v>
      </c>
      <c r="C28" s="3" t="s">
        <v>81</v>
      </c>
      <c r="D28" s="7" t="s">
        <v>60</v>
      </c>
      <c r="E28" s="7" t="s">
        <v>98</v>
      </c>
      <c r="F28" s="7">
        <v>5280</v>
      </c>
      <c r="G28" s="7">
        <v>4900</v>
      </c>
      <c r="H28" s="7">
        <f t="shared" si="0"/>
        <v>5090</v>
      </c>
      <c r="I28" s="6">
        <v>1</v>
      </c>
      <c r="J28" s="18">
        <v>5.4</v>
      </c>
      <c r="K28" s="18"/>
      <c r="L28" s="18">
        <v>3.7</v>
      </c>
      <c r="M28" s="18"/>
      <c r="N28" s="18">
        <v>3</v>
      </c>
      <c r="O28" s="18"/>
      <c r="P28" s="9">
        <f t="shared" si="1"/>
        <v>19.980000000000004</v>
      </c>
      <c r="Q28" s="18"/>
      <c r="R28" s="9">
        <f t="shared" si="2"/>
        <v>1.4594594594594594</v>
      </c>
      <c r="S28" s="18"/>
      <c r="T28" s="19" t="s">
        <v>128</v>
      </c>
    </row>
    <row r="29" spans="1:20" ht="30" customHeight="1" x14ac:dyDescent="0.15">
      <c r="A29" s="16" t="s">
        <v>76</v>
      </c>
      <c r="B29" s="7" t="s">
        <v>45</v>
      </c>
      <c r="C29" s="3" t="s">
        <v>80</v>
      </c>
      <c r="D29" s="7" t="s">
        <v>60</v>
      </c>
      <c r="E29" s="7" t="s">
        <v>52</v>
      </c>
      <c r="F29" s="7">
        <v>5080</v>
      </c>
      <c r="G29" s="7">
        <v>4900</v>
      </c>
      <c r="H29" s="7">
        <f t="shared" si="0"/>
        <v>4990</v>
      </c>
      <c r="I29" s="20">
        <v>3</v>
      </c>
      <c r="J29" s="18">
        <v>5.4333333333333327</v>
      </c>
      <c r="K29" s="18">
        <v>0.57735026918962584</v>
      </c>
      <c r="L29" s="18">
        <v>3.4</v>
      </c>
      <c r="M29" s="18">
        <v>0.45825756949558494</v>
      </c>
      <c r="N29" s="18">
        <v>3.3000000000000003</v>
      </c>
      <c r="O29" s="18">
        <v>0.30000000000000004</v>
      </c>
      <c r="P29" s="18">
        <v>18.639999999999997</v>
      </c>
      <c r="Q29" s="18">
        <v>4.5251629804903235</v>
      </c>
      <c r="R29" s="18">
        <v>1.6031857031857031</v>
      </c>
      <c r="S29" s="18">
        <v>8.4360495497651525E-2</v>
      </c>
      <c r="T29" s="19" t="s">
        <v>128</v>
      </c>
    </row>
    <row r="30" spans="1:20" ht="30" customHeight="1" x14ac:dyDescent="0.15">
      <c r="A30" s="16" t="s">
        <v>76</v>
      </c>
      <c r="B30" s="7" t="s">
        <v>47</v>
      </c>
      <c r="C30" s="3" t="s">
        <v>105</v>
      </c>
      <c r="D30" s="7" t="s">
        <v>60</v>
      </c>
      <c r="E30" s="7" t="s">
        <v>52</v>
      </c>
      <c r="F30" s="7">
        <v>5080</v>
      </c>
      <c r="G30" s="7">
        <v>4900</v>
      </c>
      <c r="H30" s="7">
        <f t="shared" si="0"/>
        <v>4990</v>
      </c>
      <c r="I30" s="20">
        <v>1</v>
      </c>
      <c r="J30" s="18">
        <v>5</v>
      </c>
      <c r="K30" s="18"/>
      <c r="L30" s="18">
        <v>3.2</v>
      </c>
      <c r="M30" s="18"/>
      <c r="N30" s="18">
        <v>3.8</v>
      </c>
      <c r="O30" s="18"/>
      <c r="P30" s="9">
        <f t="shared" si="1"/>
        <v>16</v>
      </c>
      <c r="R30" s="9">
        <f t="shared" si="2"/>
        <v>1.5625</v>
      </c>
      <c r="T30" s="19" t="s">
        <v>128</v>
      </c>
    </row>
    <row r="31" spans="1:20" ht="30" customHeight="1" x14ac:dyDescent="0.15">
      <c r="A31" s="16" t="s">
        <v>76</v>
      </c>
      <c r="B31" s="7" t="s">
        <v>46</v>
      </c>
      <c r="C31" s="3" t="s">
        <v>81</v>
      </c>
      <c r="D31" s="7" t="s">
        <v>60</v>
      </c>
      <c r="E31" s="7" t="s">
        <v>52</v>
      </c>
      <c r="F31" s="7">
        <v>5080</v>
      </c>
      <c r="G31" s="7">
        <v>4900</v>
      </c>
      <c r="H31" s="7">
        <f t="shared" si="0"/>
        <v>4990</v>
      </c>
      <c r="I31" s="20">
        <v>4</v>
      </c>
      <c r="J31" s="18">
        <v>6.35</v>
      </c>
      <c r="K31" s="18">
        <v>0.66080758671996676</v>
      </c>
      <c r="L31" s="18">
        <v>4.0249999999999995</v>
      </c>
      <c r="M31" s="18">
        <v>0.2217355782608344</v>
      </c>
      <c r="N31" s="18">
        <v>4.05</v>
      </c>
      <c r="O31" s="18">
        <v>0.17320508075688767</v>
      </c>
      <c r="P31" s="18">
        <v>25.6325</v>
      </c>
      <c r="Q31" s="18">
        <v>3.7011563508359577</v>
      </c>
      <c r="R31" s="18">
        <v>1.5766275857739271</v>
      </c>
      <c r="S31" s="18">
        <v>0.12197402507106739</v>
      </c>
      <c r="T31" s="19" t="s">
        <v>128</v>
      </c>
    </row>
    <row r="32" spans="1:20" ht="30" customHeight="1" x14ac:dyDescent="0.15">
      <c r="A32" s="16" t="s">
        <v>76</v>
      </c>
      <c r="B32" s="7" t="s">
        <v>48</v>
      </c>
      <c r="C32" s="3" t="s">
        <v>80</v>
      </c>
      <c r="D32" s="7" t="s">
        <v>60</v>
      </c>
      <c r="E32" s="7" t="s">
        <v>52</v>
      </c>
      <c r="F32" s="7">
        <v>5080</v>
      </c>
      <c r="G32" s="7">
        <v>4900</v>
      </c>
      <c r="H32" s="7">
        <f t="shared" si="0"/>
        <v>4990</v>
      </c>
      <c r="I32" s="6">
        <v>1</v>
      </c>
      <c r="J32" s="18">
        <v>6</v>
      </c>
      <c r="K32" s="18"/>
      <c r="L32" s="18">
        <v>3.9</v>
      </c>
      <c r="M32" s="18"/>
      <c r="N32" s="18">
        <v>3.7</v>
      </c>
      <c r="O32" s="18"/>
      <c r="P32" s="9">
        <f t="shared" si="1"/>
        <v>23.4</v>
      </c>
      <c r="R32" s="9">
        <f t="shared" si="2"/>
        <v>1.5384615384615385</v>
      </c>
      <c r="T32" s="19" t="s">
        <v>128</v>
      </c>
    </row>
    <row r="33" spans="1:20" ht="30" customHeight="1" x14ac:dyDescent="0.15">
      <c r="A33" s="16" t="s">
        <v>76</v>
      </c>
      <c r="B33" s="7" t="s">
        <v>49</v>
      </c>
      <c r="C33" s="3" t="s">
        <v>80</v>
      </c>
      <c r="D33" s="7" t="s">
        <v>60</v>
      </c>
      <c r="E33" s="7" t="s">
        <v>52</v>
      </c>
      <c r="F33" s="7">
        <v>5080</v>
      </c>
      <c r="G33" s="7">
        <v>4900</v>
      </c>
      <c r="H33" s="7">
        <f t="shared" si="0"/>
        <v>4990</v>
      </c>
      <c r="I33" s="6">
        <v>1</v>
      </c>
      <c r="J33" s="18">
        <v>4.4000000000000004</v>
      </c>
      <c r="K33" s="18"/>
      <c r="L33" s="18">
        <v>2.8</v>
      </c>
      <c r="M33" s="18"/>
      <c r="N33" s="18">
        <v>3.1</v>
      </c>
      <c r="O33" s="18"/>
      <c r="P33" s="9">
        <f t="shared" si="1"/>
        <v>12.32</v>
      </c>
      <c r="R33" s="9">
        <f t="shared" si="2"/>
        <v>1.5714285714285716</v>
      </c>
      <c r="T33" s="19" t="s">
        <v>128</v>
      </c>
    </row>
    <row r="34" spans="1:20" ht="30" customHeight="1" x14ac:dyDescent="0.15">
      <c r="A34" s="16" t="s">
        <v>76</v>
      </c>
      <c r="B34" s="7" t="s">
        <v>50</v>
      </c>
      <c r="C34" s="3" t="s">
        <v>80</v>
      </c>
      <c r="D34" s="7" t="s">
        <v>94</v>
      </c>
      <c r="E34" s="7" t="s">
        <v>97</v>
      </c>
      <c r="F34" s="7">
        <v>4900</v>
      </c>
      <c r="G34" s="7">
        <v>4810</v>
      </c>
      <c r="H34" s="7">
        <f>MEDIAN(F34:G34)</f>
        <v>4855</v>
      </c>
      <c r="I34" s="6">
        <v>1</v>
      </c>
      <c r="J34" s="18">
        <v>6.2</v>
      </c>
      <c r="K34" s="18"/>
      <c r="L34" s="18">
        <v>4.2</v>
      </c>
      <c r="M34" s="18"/>
      <c r="N34" s="18">
        <v>4.5999999999999996</v>
      </c>
      <c r="O34" s="18"/>
      <c r="P34" s="9">
        <f t="shared" si="1"/>
        <v>26.040000000000003</v>
      </c>
      <c r="Q34" s="18"/>
      <c r="R34" s="9">
        <f t="shared" si="2"/>
        <v>1.4761904761904763</v>
      </c>
      <c r="S34" s="18"/>
      <c r="T34" s="19" t="s">
        <v>129</v>
      </c>
    </row>
    <row r="35" spans="1:20" ht="30" customHeight="1" x14ac:dyDescent="0.15">
      <c r="A35" s="16" t="s">
        <v>76</v>
      </c>
      <c r="B35" s="7" t="s">
        <v>46</v>
      </c>
      <c r="C35" s="3" t="s">
        <v>81</v>
      </c>
      <c r="D35" s="7" t="s">
        <v>94</v>
      </c>
      <c r="E35" s="7" t="s">
        <v>54</v>
      </c>
      <c r="F35" s="7">
        <v>4900</v>
      </c>
      <c r="G35" s="7">
        <v>4810</v>
      </c>
      <c r="H35" s="7">
        <f>MEDIAN(F35:G35)</f>
        <v>4855</v>
      </c>
      <c r="I35" s="6">
        <v>1</v>
      </c>
      <c r="J35" s="18">
        <v>5.4</v>
      </c>
      <c r="K35" s="18"/>
      <c r="L35" s="18">
        <v>3.4</v>
      </c>
      <c r="M35" s="18"/>
      <c r="N35" s="18">
        <v>4.0999999999999996</v>
      </c>
      <c r="O35" s="18"/>
      <c r="P35" s="9">
        <f t="shared" si="1"/>
        <v>18.36</v>
      </c>
      <c r="Q35" s="18"/>
      <c r="R35" s="9">
        <f t="shared" si="2"/>
        <v>1.5882352941176472</v>
      </c>
      <c r="S35" s="18"/>
      <c r="T35" s="19" t="s">
        <v>128</v>
      </c>
    </row>
    <row r="36" spans="1:20" ht="30" customHeight="1" x14ac:dyDescent="0.15">
      <c r="A36" s="16" t="s">
        <v>76</v>
      </c>
      <c r="B36" s="7" t="s">
        <v>12</v>
      </c>
      <c r="C36" s="19" t="s">
        <v>112</v>
      </c>
      <c r="D36" s="7" t="s">
        <v>94</v>
      </c>
      <c r="E36" s="7" t="s">
        <v>53</v>
      </c>
      <c r="F36" s="7">
        <v>4900</v>
      </c>
      <c r="G36" s="7">
        <v>4810</v>
      </c>
      <c r="H36" s="21">
        <f>MEDIAN(F36:G36)</f>
        <v>4855</v>
      </c>
      <c r="I36" s="6">
        <v>15</v>
      </c>
      <c r="J36" s="18">
        <v>5.6146666666666665</v>
      </c>
      <c r="K36" s="18">
        <v>0.87055701927532014</v>
      </c>
      <c r="L36" s="18">
        <v>3.0833333333333335</v>
      </c>
      <c r="M36" s="18">
        <v>0.49359709808516827</v>
      </c>
      <c r="N36" s="18">
        <v>3.3473333333333328</v>
      </c>
      <c r="O36" s="18">
        <v>0.56990558950793269</v>
      </c>
      <c r="P36" s="18">
        <v>17.560753333333331</v>
      </c>
      <c r="Q36" s="18">
        <v>5.1712360076631931</v>
      </c>
      <c r="R36" s="18">
        <v>1.8452234020362837</v>
      </c>
      <c r="S36" s="18">
        <v>0.29926187395924553</v>
      </c>
      <c r="T36" s="19" t="s">
        <v>106</v>
      </c>
    </row>
    <row r="37" spans="1:20" ht="30" customHeight="1" x14ac:dyDescent="0.15">
      <c r="A37" s="16" t="s">
        <v>76</v>
      </c>
      <c r="B37" s="7" t="s">
        <v>45</v>
      </c>
      <c r="C37" s="3" t="s">
        <v>80</v>
      </c>
      <c r="D37" s="7" t="s">
        <v>94</v>
      </c>
      <c r="E37" s="7" t="s">
        <v>53</v>
      </c>
      <c r="F37" s="7">
        <v>4900</v>
      </c>
      <c r="G37" s="7">
        <v>4810</v>
      </c>
      <c r="H37" s="7">
        <f t="shared" si="0"/>
        <v>4855</v>
      </c>
      <c r="I37" s="6">
        <v>1</v>
      </c>
      <c r="J37" s="18">
        <v>7</v>
      </c>
      <c r="K37" s="18"/>
      <c r="L37" s="18">
        <v>4.4000000000000004</v>
      </c>
      <c r="M37" s="18"/>
      <c r="N37" s="18">
        <v>4.5999999999999996</v>
      </c>
      <c r="O37" s="18"/>
      <c r="P37" s="18">
        <f>J37*L37</f>
        <v>30.800000000000004</v>
      </c>
      <c r="Q37" s="18"/>
      <c r="R37" s="9">
        <f>J37/L37</f>
        <v>1.5909090909090908</v>
      </c>
      <c r="S37" s="18"/>
      <c r="T37" s="19" t="s">
        <v>128</v>
      </c>
    </row>
    <row r="38" spans="1:20" ht="30" customHeight="1" x14ac:dyDescent="0.15">
      <c r="A38" s="16" t="s">
        <v>76</v>
      </c>
      <c r="B38" s="7" t="s">
        <v>48</v>
      </c>
      <c r="C38" s="3" t="s">
        <v>80</v>
      </c>
      <c r="D38" s="7" t="s">
        <v>94</v>
      </c>
      <c r="E38" s="7" t="s">
        <v>53</v>
      </c>
      <c r="F38" s="7">
        <v>4900</v>
      </c>
      <c r="G38" s="7">
        <v>4810</v>
      </c>
      <c r="H38" s="7">
        <f t="shared" si="0"/>
        <v>4855</v>
      </c>
      <c r="I38" s="6">
        <v>1</v>
      </c>
      <c r="J38" s="18">
        <v>5.8</v>
      </c>
      <c r="K38" s="18"/>
      <c r="L38" s="18">
        <v>3.1</v>
      </c>
      <c r="M38" s="18"/>
      <c r="N38" s="18">
        <v>3.4</v>
      </c>
      <c r="O38" s="18"/>
      <c r="P38" s="18">
        <f t="shared" ref="P38:P46" si="3">J38*L38</f>
        <v>17.98</v>
      </c>
      <c r="Q38" s="18"/>
      <c r="R38" s="9">
        <f t="shared" ref="R38:R46" si="4">J38/L38</f>
        <v>1.8709677419354838</v>
      </c>
      <c r="S38" s="18"/>
      <c r="T38" s="19" t="s">
        <v>128</v>
      </c>
    </row>
    <row r="39" spans="1:20" ht="30" customHeight="1" x14ac:dyDescent="0.15">
      <c r="A39" s="16" t="s">
        <v>76</v>
      </c>
      <c r="B39" s="7" t="s">
        <v>46</v>
      </c>
      <c r="C39" s="3" t="s">
        <v>81</v>
      </c>
      <c r="D39" s="7" t="s">
        <v>94</v>
      </c>
      <c r="E39" s="7" t="s">
        <v>96</v>
      </c>
      <c r="F39" s="7">
        <v>4810</v>
      </c>
      <c r="G39" s="7">
        <v>4750</v>
      </c>
      <c r="H39" s="7">
        <f>MEDIAN(F39:G39)</f>
        <v>4780</v>
      </c>
      <c r="I39" s="6">
        <v>1</v>
      </c>
      <c r="J39" s="18">
        <v>6.3</v>
      </c>
      <c r="K39" s="18"/>
      <c r="L39" s="18">
        <v>3.9</v>
      </c>
      <c r="M39" s="18"/>
      <c r="N39" s="18">
        <v>3.9</v>
      </c>
      <c r="O39" s="18"/>
      <c r="P39" s="18">
        <f t="shared" si="3"/>
        <v>24.57</v>
      </c>
      <c r="Q39" s="18"/>
      <c r="R39" s="9">
        <f t="shared" si="4"/>
        <v>1.6153846153846154</v>
      </c>
      <c r="S39" s="18"/>
      <c r="T39" s="19" t="s">
        <v>128</v>
      </c>
    </row>
    <row r="40" spans="1:20" ht="30" customHeight="1" x14ac:dyDescent="0.15">
      <c r="A40" s="16" t="s">
        <v>76</v>
      </c>
      <c r="B40" s="7" t="s">
        <v>46</v>
      </c>
      <c r="C40" s="3" t="s">
        <v>81</v>
      </c>
      <c r="D40" s="7" t="s">
        <v>94</v>
      </c>
      <c r="E40" s="7" t="s">
        <v>55</v>
      </c>
      <c r="F40" s="7">
        <v>4810</v>
      </c>
      <c r="G40" s="7">
        <v>4420</v>
      </c>
      <c r="H40" s="7">
        <f t="shared" si="0"/>
        <v>4615</v>
      </c>
      <c r="I40" s="6">
        <v>2</v>
      </c>
      <c r="J40" s="18">
        <v>6.75</v>
      </c>
      <c r="K40" s="18">
        <v>1.202081528017128</v>
      </c>
      <c r="L40" s="18">
        <v>4.5</v>
      </c>
      <c r="M40" s="18">
        <v>0.141421356237309</v>
      </c>
      <c r="N40" s="18">
        <v>3.85</v>
      </c>
      <c r="O40" s="18">
        <v>0.91923881554251119</v>
      </c>
      <c r="P40" s="18">
        <v>30.29</v>
      </c>
      <c r="Q40" s="18">
        <v>4.4547727214752522</v>
      </c>
      <c r="R40" s="18">
        <v>1.5049407114624507</v>
      </c>
      <c r="S40" s="18">
        <v>0.31442495210864152</v>
      </c>
      <c r="T40" s="19" t="s">
        <v>128</v>
      </c>
    </row>
    <row r="41" spans="1:20" ht="30" customHeight="1" x14ac:dyDescent="0.15">
      <c r="A41" s="16" t="s">
        <v>76</v>
      </c>
      <c r="B41" s="7" t="s">
        <v>45</v>
      </c>
      <c r="C41" s="3" t="s">
        <v>80</v>
      </c>
      <c r="D41" s="7" t="s">
        <v>94</v>
      </c>
      <c r="E41" s="7" t="s">
        <v>56</v>
      </c>
      <c r="F41" s="7">
        <v>4900</v>
      </c>
      <c r="G41" s="7">
        <v>4420</v>
      </c>
      <c r="H41" s="7">
        <f>MEDIAN(F41:G41)</f>
        <v>4660</v>
      </c>
      <c r="I41" s="6">
        <v>1</v>
      </c>
      <c r="J41" s="18">
        <v>6</v>
      </c>
      <c r="K41" s="18"/>
      <c r="L41" s="18">
        <v>3.5</v>
      </c>
      <c r="M41" s="18"/>
      <c r="N41" s="18">
        <v>3.1</v>
      </c>
      <c r="O41" s="18"/>
      <c r="P41" s="18">
        <f t="shared" si="3"/>
        <v>21</v>
      </c>
      <c r="R41" s="9">
        <f t="shared" si="4"/>
        <v>1.7142857142857142</v>
      </c>
      <c r="T41" s="19" t="s">
        <v>128</v>
      </c>
    </row>
    <row r="42" spans="1:20" ht="30" customHeight="1" x14ac:dyDescent="0.15">
      <c r="A42" s="16" t="s">
        <v>76</v>
      </c>
      <c r="B42" s="7" t="s">
        <v>49</v>
      </c>
      <c r="C42" s="3" t="s">
        <v>80</v>
      </c>
      <c r="D42" s="7" t="s">
        <v>94</v>
      </c>
      <c r="E42" s="7" t="s">
        <v>57</v>
      </c>
      <c r="F42" s="7">
        <v>4520</v>
      </c>
      <c r="G42" s="7">
        <v>4420</v>
      </c>
      <c r="H42" s="7">
        <f t="shared" si="0"/>
        <v>4470</v>
      </c>
      <c r="I42" s="6">
        <v>2</v>
      </c>
      <c r="J42" s="18">
        <v>5</v>
      </c>
      <c r="K42" s="18">
        <v>0.98994949366116858</v>
      </c>
      <c r="L42" s="18">
        <v>3.0999999999999996</v>
      </c>
      <c r="M42" s="18">
        <v>1.131370849898478</v>
      </c>
      <c r="N42" s="18">
        <v>3</v>
      </c>
      <c r="O42" s="18">
        <v>0.84852813742385635</v>
      </c>
      <c r="P42" s="18">
        <v>16.059999999999999</v>
      </c>
      <c r="Q42" s="18">
        <v>8.7256976798420016</v>
      </c>
      <c r="R42" s="18">
        <v>1.6655518394648832</v>
      </c>
      <c r="S42" s="18">
        <v>0.28851848596909219</v>
      </c>
      <c r="T42" s="19" t="s">
        <v>128</v>
      </c>
    </row>
    <row r="43" spans="1:20" ht="30" customHeight="1" x14ac:dyDescent="0.15">
      <c r="A43" s="16" t="s">
        <v>76</v>
      </c>
      <c r="B43" s="7" t="s">
        <v>46</v>
      </c>
      <c r="C43" s="3" t="s">
        <v>81</v>
      </c>
      <c r="D43" s="7" t="s">
        <v>63</v>
      </c>
      <c r="E43" s="7" t="s">
        <v>58</v>
      </c>
      <c r="F43" s="7">
        <v>4240</v>
      </c>
      <c r="G43" s="7">
        <v>3820</v>
      </c>
      <c r="H43" s="7">
        <f t="shared" si="0"/>
        <v>4030</v>
      </c>
      <c r="I43" s="6">
        <v>1</v>
      </c>
      <c r="J43" s="18">
        <v>7</v>
      </c>
      <c r="K43" s="18"/>
      <c r="L43" s="18">
        <v>3.7</v>
      </c>
      <c r="M43" s="18"/>
      <c r="N43" s="18">
        <v>3.4</v>
      </c>
      <c r="O43" s="18"/>
      <c r="P43" s="18">
        <f t="shared" si="3"/>
        <v>25.900000000000002</v>
      </c>
      <c r="R43" s="9">
        <f t="shared" si="4"/>
        <v>1.8918918918918919</v>
      </c>
      <c r="T43" s="19" t="s">
        <v>128</v>
      </c>
    </row>
    <row r="44" spans="1:20" ht="30" customHeight="1" x14ac:dyDescent="0.15">
      <c r="A44" s="16" t="s">
        <v>76</v>
      </c>
      <c r="B44" s="7" t="s">
        <v>13</v>
      </c>
      <c r="C44" s="3" t="s">
        <v>77</v>
      </c>
      <c r="D44" s="7" t="s">
        <v>63</v>
      </c>
      <c r="E44" s="7" t="s">
        <v>58</v>
      </c>
      <c r="F44" s="7">
        <v>4240</v>
      </c>
      <c r="G44" s="7">
        <v>3820</v>
      </c>
      <c r="H44" s="7">
        <f t="shared" si="0"/>
        <v>4030</v>
      </c>
      <c r="I44" s="6">
        <v>1</v>
      </c>
      <c r="J44" s="18">
        <v>6.6</v>
      </c>
      <c r="K44" s="18"/>
      <c r="L44" s="18">
        <v>4.3</v>
      </c>
      <c r="M44" s="18"/>
      <c r="N44" s="18"/>
      <c r="O44" s="18"/>
      <c r="P44" s="18">
        <f t="shared" si="3"/>
        <v>28.38</v>
      </c>
      <c r="R44" s="9">
        <f t="shared" si="4"/>
        <v>1.5348837209302326</v>
      </c>
      <c r="T44" s="19" t="s">
        <v>130</v>
      </c>
    </row>
    <row r="45" spans="1:20" ht="30" customHeight="1" x14ac:dyDescent="0.15">
      <c r="A45" s="16" t="s">
        <v>76</v>
      </c>
      <c r="B45" s="7" t="s">
        <v>51</v>
      </c>
      <c r="C45" s="19" t="s">
        <v>108</v>
      </c>
      <c r="D45" s="7" t="s">
        <v>62</v>
      </c>
      <c r="E45" s="7" t="s">
        <v>59</v>
      </c>
      <c r="F45" s="7">
        <v>3600</v>
      </c>
      <c r="G45" s="7">
        <v>3400</v>
      </c>
      <c r="H45" s="7">
        <f t="shared" si="0"/>
        <v>3500</v>
      </c>
      <c r="I45" s="6">
        <v>1</v>
      </c>
      <c r="J45" s="18">
        <v>7.2</v>
      </c>
      <c r="K45" s="18"/>
      <c r="L45" s="18">
        <v>4.5</v>
      </c>
      <c r="M45" s="18"/>
      <c r="N45" s="18">
        <v>4</v>
      </c>
      <c r="O45" s="18"/>
      <c r="P45" s="18">
        <f t="shared" si="3"/>
        <v>32.4</v>
      </c>
      <c r="Q45" s="18"/>
      <c r="R45" s="9">
        <f t="shared" si="4"/>
        <v>1.6</v>
      </c>
      <c r="S45" s="18"/>
      <c r="T45" s="19" t="s">
        <v>107</v>
      </c>
    </row>
    <row r="46" spans="1:20" ht="30" customHeight="1" x14ac:dyDescent="0.15">
      <c r="A46" s="23" t="s">
        <v>76</v>
      </c>
      <c r="B46" s="5" t="s">
        <v>20</v>
      </c>
      <c r="C46" s="24" t="s">
        <v>110</v>
      </c>
      <c r="D46" s="5" t="s">
        <v>95</v>
      </c>
      <c r="E46" s="5"/>
      <c r="F46" s="5">
        <v>3820</v>
      </c>
      <c r="G46" s="5">
        <v>3050</v>
      </c>
      <c r="H46" s="5">
        <f t="shared" si="0"/>
        <v>3435</v>
      </c>
      <c r="I46" s="4">
        <v>1</v>
      </c>
      <c r="J46" s="26">
        <v>5.3</v>
      </c>
      <c r="K46" s="26"/>
      <c r="L46" s="26">
        <v>3</v>
      </c>
      <c r="M46" s="26"/>
      <c r="N46" s="26"/>
      <c r="O46" s="26"/>
      <c r="P46" s="26">
        <f t="shared" si="3"/>
        <v>15.899999999999999</v>
      </c>
      <c r="Q46" s="26"/>
      <c r="R46" s="4">
        <f t="shared" si="4"/>
        <v>1.7666666666666666</v>
      </c>
      <c r="S46" s="26"/>
      <c r="T46" s="24" t="s">
        <v>109</v>
      </c>
    </row>
    <row r="47" spans="1:20" x14ac:dyDescent="0.15">
      <c r="C47" s="29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9"/>
    </row>
    <row r="48" spans="1:20" x14ac:dyDescent="0.15">
      <c r="C48" s="29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9"/>
    </row>
    <row r="49" spans="3:20" x14ac:dyDescent="0.15">
      <c r="C49" s="29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9"/>
    </row>
    <row r="50" spans="3:20" x14ac:dyDescent="0.15">
      <c r="C50" s="29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9"/>
    </row>
    <row r="51" spans="3:20" x14ac:dyDescent="0.15">
      <c r="C51" s="29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9"/>
    </row>
    <row r="52" spans="3:20" x14ac:dyDescent="0.15">
      <c r="C52" s="29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9"/>
    </row>
    <row r="53" spans="3:20" x14ac:dyDescent="0.15">
      <c r="C53" s="29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9"/>
    </row>
    <row r="54" spans="3:20" x14ac:dyDescent="0.15">
      <c r="C54" s="29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9"/>
    </row>
    <row r="55" spans="3:20" x14ac:dyDescent="0.15">
      <c r="C55" s="29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9"/>
    </row>
    <row r="56" spans="3:20" x14ac:dyDescent="0.15">
      <c r="C56" s="29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9"/>
    </row>
    <row r="57" spans="3:20" x14ac:dyDescent="0.15">
      <c r="C57" s="29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9"/>
    </row>
    <row r="58" spans="3:20" x14ac:dyDescent="0.15">
      <c r="C58" s="29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9"/>
    </row>
  </sheetData>
  <phoneticPr fontId="2"/>
  <pageMargins left="0.70866141732283472" right="0.70866141732283472" top="0.74803149606299213" bottom="0.74803149606299213" header="0.31496062992125984" footer="0.31496062992125984"/>
  <pageSetup paperSize="9" scale="43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付録S2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Nasu</dc:creator>
  <cp:lastModifiedBy>harada</cp:lastModifiedBy>
  <cp:lastPrinted>2018-02-18T07:32:58Z</cp:lastPrinted>
  <dcterms:created xsi:type="dcterms:W3CDTF">2018-02-05T04:38:58Z</dcterms:created>
  <dcterms:modified xsi:type="dcterms:W3CDTF">2018-07-19T10:11:18Z</dcterms:modified>
</cp:coreProperties>
</file>